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date1904="1" showInkAnnotation="0" autoCompressPictures="0"/>
  <bookViews>
    <workbookView xWindow="2440" yWindow="0" windowWidth="25600" windowHeight="16060" tabRatio="500"/>
  </bookViews>
  <sheets>
    <sheet name="Breakdown" sheetId="1" r:id="rId1"/>
  </sheets>
  <externalReferences>
    <externalReference r:id="rId2"/>
  </externalReferences>
  <definedNames>
    <definedName name="A_TOTAL_Q">'[1]Page 6'!#REF!</definedName>
    <definedName name="A_TOTAL_R">'[1]Page 6'!#REF!</definedName>
    <definedName name="A_TOTAL_S">'[1]Page 6'!#REF!</definedName>
    <definedName name="A_TOTAL_T">'[1]Page 6'!#REF!</definedName>
    <definedName name="ACT_INS">'[1]Top Sheet'!#REF!</definedName>
    <definedName name="ACT_MU">'[1]Top Sheet'!#REF!</definedName>
    <definedName name="Buttons">#REF!</definedName>
    <definedName name="E_TOTAL_Q">'[1]Page 6'!#REF!</definedName>
    <definedName name="E_TOTAL_R">'[1]Page 6'!#REF!</definedName>
    <definedName name="E_TOTAL_S">'[1]Page 6'!#REF!</definedName>
    <definedName name="E_TOTAL_T">'[1]Page 6'!#REF!</definedName>
    <definedName name="Ins_VarFix">'[1]Job Report'!#REF!</definedName>
    <definedName name="Markup_VarFix">'[1]Job Report'!#REF!</definedName>
    <definedName name="PAYROLL1STNAME">'[1]Payroll Log'!#REF!</definedName>
    <definedName name="PAYROLLMISC">'[1]Payroll Log'!#REF!</definedName>
    <definedName name="PAYROLLUNITS">'[1]Payroll Log'!#REF!</definedName>
    <definedName name="PAYROLLWAGES">'[1]Payroll Log'!#REF!</definedName>
    <definedName name="PC_B">'[1]Petty Cash Log'!#REF!</definedName>
    <definedName name="PC_C">'[1]Petty Cash Log'!#REF!</definedName>
    <definedName name="PC_GH">'[1]Petty Cash Log'!#REF!</definedName>
    <definedName name="PCESERIES1">'[1]Petty Cash Log'!#REF!</definedName>
    <definedName name="PCSERIES1">'[1]Petty Cash Log'!#REF!</definedName>
    <definedName name="_xlnm.Print_Area" localSheetId="0">Breakdown!$B$6:$AB$91</definedName>
    <definedName name="REFUNDSDATE">'[1]Sales Log'!#REF!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10" i="1" l="1"/>
  <c r="AI10" i="1"/>
  <c r="AE12" i="1"/>
  <c r="AI12" i="1"/>
  <c r="AE15" i="1"/>
  <c r="AI15" i="1"/>
  <c r="AE16" i="1"/>
  <c r="AI16" i="1"/>
  <c r="AE20" i="1"/>
  <c r="AI20" i="1"/>
  <c r="AE21" i="1"/>
  <c r="AI21" i="1"/>
  <c r="AE26" i="1"/>
  <c r="AI26" i="1"/>
  <c r="AE32" i="1"/>
  <c r="AI32" i="1"/>
  <c r="AE18" i="1"/>
  <c r="AI18" i="1"/>
  <c r="AE19" i="1"/>
  <c r="AI19" i="1"/>
  <c r="AE13" i="1"/>
  <c r="AI13" i="1"/>
  <c r="AE11" i="1"/>
  <c r="AI11" i="1"/>
  <c r="AE17" i="1"/>
  <c r="AI17" i="1"/>
  <c r="AI36" i="1"/>
  <c r="AI37" i="1"/>
  <c r="AE9" i="1"/>
  <c r="AI9" i="1"/>
  <c r="AE14" i="1"/>
  <c r="AI14" i="1"/>
  <c r="AE22" i="1"/>
  <c r="AI22" i="1"/>
  <c r="AE23" i="1"/>
  <c r="AI23" i="1"/>
  <c r="AE24" i="1"/>
  <c r="AI24" i="1"/>
  <c r="AE25" i="1"/>
  <c r="AI25" i="1"/>
  <c r="AE27" i="1"/>
  <c r="AI27" i="1"/>
  <c r="AE28" i="1"/>
  <c r="AI28" i="1"/>
  <c r="AE29" i="1"/>
  <c r="AI29" i="1"/>
  <c r="AE30" i="1"/>
  <c r="AI30" i="1"/>
  <c r="AE31" i="1"/>
  <c r="AI31" i="1"/>
  <c r="AE33" i="1"/>
  <c r="AI33" i="1"/>
  <c r="AE34" i="1"/>
  <c r="AI34" i="1"/>
  <c r="AE35" i="1"/>
  <c r="AI35" i="1"/>
  <c r="AA59" i="1"/>
  <c r="AI62" i="1"/>
  <c r="AI38" i="1"/>
  <c r="AI63" i="1"/>
</calcChain>
</file>

<file path=xl/sharedStrings.xml><?xml version="1.0" encoding="utf-8"?>
<sst xmlns="http://schemas.openxmlformats.org/spreadsheetml/2006/main" count="97" uniqueCount="60">
  <si>
    <t>M</t>
  </si>
  <si>
    <t>T</t>
  </si>
  <si>
    <t>W</t>
  </si>
  <si>
    <t>TH</t>
  </si>
  <si>
    <t>F</t>
  </si>
  <si>
    <t>S</t>
  </si>
  <si>
    <t>SU</t>
  </si>
  <si>
    <t>Position</t>
  </si>
  <si>
    <t>Days</t>
  </si>
  <si>
    <t>RATE</t>
  </si>
  <si>
    <t>1.5X</t>
  </si>
  <si>
    <t>2X</t>
  </si>
  <si>
    <t>TOTAL</t>
  </si>
  <si>
    <t>SUBTOTAL:</t>
  </si>
  <si>
    <t>G</t>
  </si>
  <si>
    <t>H</t>
  </si>
  <si>
    <t>TOTAL G &amp; H</t>
  </si>
  <si>
    <t>Art PA's - NY</t>
  </si>
  <si>
    <t>Art Trucking (incl PT&amp;G)</t>
  </si>
  <si>
    <t>Messengers/Deliveries/Meals/Taxis</t>
  </si>
  <si>
    <t>working meals</t>
  </si>
  <si>
    <t>Production Designer</t>
  </si>
  <si>
    <t>Art Coordinator</t>
  </si>
  <si>
    <t xml:space="preserve">Set Decorator </t>
  </si>
  <si>
    <t xml:space="preserve">Propmaster </t>
  </si>
  <si>
    <t xml:space="preserve">Asst Props </t>
  </si>
  <si>
    <t>Carpenter</t>
  </si>
  <si>
    <t>Scenic</t>
  </si>
  <si>
    <t>Grip</t>
  </si>
  <si>
    <t>Electrician</t>
  </si>
  <si>
    <t>Graphics Output</t>
  </si>
  <si>
    <t>Graphic designer</t>
  </si>
  <si>
    <t>Lumber</t>
  </si>
  <si>
    <t>Shopper</t>
  </si>
  <si>
    <t>Expendables/Hardware</t>
  </si>
  <si>
    <t>Charge Scenic</t>
  </si>
  <si>
    <t>PREP</t>
  </si>
  <si>
    <t>SHOOT</t>
  </si>
  <si>
    <t>computer playback</t>
  </si>
  <si>
    <t>Teamster/Driver</t>
  </si>
  <si>
    <t>Art Director</t>
  </si>
  <si>
    <t>Backings</t>
  </si>
  <si>
    <t>Paint/ wallpaper</t>
  </si>
  <si>
    <t>Picture Cars</t>
  </si>
  <si>
    <t>DIRECTOR:</t>
  </si>
  <si>
    <t>PRODUCER:</t>
  </si>
  <si>
    <t>Greens</t>
  </si>
  <si>
    <t>props purchase &amp; rentals (incl. Greens)</t>
  </si>
  <si>
    <t>Steeldeck/Rigging/ fx rental</t>
  </si>
  <si>
    <t>INSTALL</t>
  </si>
  <si>
    <t>Tom Barbor-Might</t>
  </si>
  <si>
    <t>Maddy Easton</t>
  </si>
  <si>
    <t xml:space="preserve">EFEX </t>
  </si>
  <si>
    <t>P&amp;W @ 27%</t>
  </si>
  <si>
    <t>Rogue Films</t>
  </si>
  <si>
    <t>JB-11-22-17</t>
  </si>
  <si>
    <t>Asst Art Director</t>
  </si>
  <si>
    <t>THANKSGIVING</t>
  </si>
  <si>
    <t>Kit/ Shop Rental/lifts/carting</t>
  </si>
  <si>
    <t>taxis/car/parking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</si>
</sst>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"/>
  </numFmts>
  <fonts count="30" x14ac:knownFonts="1">
    <font>
      <sz val="10"/>
      <name val="Verdana"/>
    </font>
    <font>
      <sz val="10"/>
      <name val="Geneva"/>
    </font>
    <font>
      <sz val="9"/>
      <name val="Helvetica"/>
    </font>
    <font>
      <b/>
      <sz val="16"/>
      <name val="Helvetica"/>
    </font>
    <font>
      <sz val="16"/>
      <name val="Helvetica"/>
    </font>
    <font>
      <sz val="10"/>
      <name val="Futura"/>
    </font>
    <font>
      <sz val="12"/>
      <name val="Futura"/>
    </font>
    <font>
      <sz val="12"/>
      <name val="Verdana"/>
    </font>
    <font>
      <b/>
      <sz val="16"/>
      <color indexed="10"/>
      <name val="Helvetica"/>
    </font>
    <font>
      <b/>
      <sz val="16"/>
      <color indexed="12"/>
      <name val="Helvetica"/>
    </font>
    <font>
      <b/>
      <sz val="13"/>
      <name val="Futura"/>
    </font>
    <font>
      <b/>
      <sz val="12"/>
      <name val="Futura"/>
    </font>
    <font>
      <b/>
      <sz val="13"/>
      <color indexed="12"/>
      <name val="Helvetica"/>
    </font>
    <font>
      <sz val="13"/>
      <name val="Verdana"/>
    </font>
    <font>
      <b/>
      <sz val="14"/>
      <color indexed="17"/>
      <name val="Helvetica"/>
    </font>
    <font>
      <sz val="14"/>
      <name val="Helvetica"/>
    </font>
    <font>
      <b/>
      <sz val="14"/>
      <name val="Helvetica"/>
    </font>
    <font>
      <sz val="14"/>
      <name val="Verdana"/>
    </font>
    <font>
      <sz val="18"/>
      <name val="Helvetica"/>
    </font>
    <font>
      <b/>
      <sz val="18"/>
      <name val="Helvetica"/>
    </font>
    <font>
      <sz val="8"/>
      <name val="Verdana"/>
    </font>
    <font>
      <b/>
      <sz val="14"/>
      <color indexed="12"/>
      <name val="Helvetica"/>
    </font>
    <font>
      <sz val="10"/>
      <color indexed="17"/>
      <name val="Verdana"/>
    </font>
    <font>
      <sz val="14"/>
      <name val="Futura"/>
    </font>
    <font>
      <b/>
      <sz val="14"/>
      <name val="Futura"/>
    </font>
    <font>
      <b/>
      <sz val="18"/>
      <name val="Futura"/>
    </font>
    <font>
      <b/>
      <sz val="16"/>
      <color rgb="FFFF0000"/>
      <name val="Helvetica"/>
    </font>
    <font>
      <u/>
      <sz val="10"/>
      <color theme="10"/>
      <name val="Verdana"/>
    </font>
    <font>
      <u/>
      <sz val="10"/>
      <color theme="11"/>
      <name val="Verdana"/>
    </font>
    <font>
      <b/>
      <u/>
      <sz val="14"/>
      <name val="Helvetica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gray125">
        <fgColor indexed="18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18"/>
      </patternFill>
    </fill>
    <fill>
      <patternFill patternType="solid">
        <fgColor rgb="FFCCFFCC"/>
        <bgColor indexed="18"/>
      </patternFill>
    </fill>
    <fill>
      <patternFill patternType="solid">
        <fgColor indexed="65"/>
        <bgColor rgb="FF000090"/>
      </patternFill>
    </fill>
  </fills>
  <borders count="6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67">
    <xf numFmtId="0" fontId="0" fillId="0" borderId="0"/>
    <xf numFmtId="0" fontId="1" fillId="0" borderId="0"/>
    <xf numFmtId="0" fontId="2" fillId="0" borderId="0" applyNumberFormat="0" applyFont="0" applyProtection="0">
      <protection locked="0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247">
    <xf numFmtId="0" fontId="0" fillId="0" borderId="0" xfId="0"/>
    <xf numFmtId="0" fontId="5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wrapText="1" shrinkToFi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0" fillId="0" borderId="0" xfId="0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7" fillId="0" borderId="0" xfId="0" applyFont="1" applyBorder="1"/>
    <xf numFmtId="0" fontId="7" fillId="2" borderId="0" xfId="0" applyFont="1" applyFill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165" fontId="4" fillId="0" borderId="1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29" xfId="0" applyNumberFormat="1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3" fillId="0" borderId="32" xfId="0" applyNumberFormat="1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5" fontId="3" fillId="0" borderId="35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15" fillId="0" borderId="31" xfId="0" applyFont="1" applyBorder="1"/>
    <xf numFmtId="0" fontId="15" fillId="0" borderId="36" xfId="0" applyFont="1" applyBorder="1"/>
    <xf numFmtId="0" fontId="17" fillId="0" borderId="31" xfId="0" applyFont="1" applyBorder="1"/>
    <xf numFmtId="0" fontId="15" fillId="0" borderId="37" xfId="0" applyFont="1" applyBorder="1"/>
    <xf numFmtId="0" fontId="15" fillId="0" borderId="31" xfId="0" applyFont="1" applyBorder="1" applyAlignment="1">
      <alignment horizontal="right"/>
    </xf>
    <xf numFmtId="0" fontId="15" fillId="0" borderId="31" xfId="0" applyFont="1" applyBorder="1" applyProtection="1">
      <protection locked="0"/>
    </xf>
    <xf numFmtId="0" fontId="17" fillId="0" borderId="31" xfId="0" applyFont="1" applyBorder="1" applyAlignment="1"/>
    <xf numFmtId="0" fontId="17" fillId="0" borderId="37" xfId="0" applyFont="1" applyBorder="1"/>
    <xf numFmtId="0" fontId="15" fillId="0" borderId="0" xfId="0" applyFont="1"/>
    <xf numFmtId="0" fontId="18" fillId="0" borderId="0" xfId="0" applyFont="1"/>
    <xf numFmtId="0" fontId="15" fillId="0" borderId="0" xfId="0" applyFont="1" applyBorder="1"/>
    <xf numFmtId="0" fontId="16" fillId="0" borderId="0" xfId="0" applyFont="1" applyAlignment="1">
      <alignment horizontal="center"/>
    </xf>
    <xf numFmtId="165" fontId="15" fillId="0" borderId="0" xfId="0" applyNumberFormat="1" applyFont="1"/>
    <xf numFmtId="0" fontId="11" fillId="0" borderId="0" xfId="0" applyFont="1" applyAlignment="1">
      <alignment horizontal="center"/>
    </xf>
    <xf numFmtId="165" fontId="7" fillId="0" borderId="0" xfId="0" applyNumberFormat="1" applyFont="1"/>
    <xf numFmtId="0" fontId="22" fillId="0" borderId="0" xfId="0" applyFont="1"/>
    <xf numFmtId="0" fontId="0" fillId="0" borderId="29" xfId="0" applyBorder="1"/>
    <xf numFmtId="0" fontId="14" fillId="0" borderId="32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21" fillId="2" borderId="35" xfId="0" applyFont="1" applyFill="1" applyBorder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2" borderId="44" xfId="0" applyFont="1" applyFill="1" applyBorder="1"/>
    <xf numFmtId="0" fontId="3" fillId="2" borderId="45" xfId="0" applyFont="1" applyFill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23" fillId="0" borderId="0" xfId="0" applyFont="1"/>
    <xf numFmtId="0" fontId="23" fillId="0" borderId="0" xfId="0" applyFont="1" applyBorder="1"/>
    <xf numFmtId="0" fontId="24" fillId="0" borderId="0" xfId="0" applyFont="1" applyAlignment="1">
      <alignment horizontal="center"/>
    </xf>
    <xf numFmtId="165" fontId="23" fillId="0" borderId="0" xfId="0" applyNumberFormat="1" applyFont="1"/>
    <xf numFmtId="0" fontId="25" fillId="0" borderId="0" xfId="0" applyFont="1"/>
    <xf numFmtId="0" fontId="7" fillId="0" borderId="46" xfId="0" applyFont="1" applyBorder="1" applyAlignment="1">
      <alignment wrapText="1" shrinkToFit="1"/>
    </xf>
    <xf numFmtId="0" fontId="4" fillId="0" borderId="33" xfId="0" applyFont="1" applyBorder="1" applyAlignment="1">
      <alignment wrapText="1" shrinkToFit="1"/>
    </xf>
    <xf numFmtId="0" fontId="3" fillId="0" borderId="47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 vertical="center" textRotation="90" wrapText="1" shrinkToFit="1"/>
    </xf>
    <xf numFmtId="0" fontId="3" fillId="0" borderId="50" xfId="0" applyFont="1" applyFill="1" applyBorder="1" applyAlignment="1">
      <alignment horizontal="center" vertical="center" textRotation="90"/>
    </xf>
    <xf numFmtId="0" fontId="26" fillId="0" borderId="48" xfId="0" applyFont="1" applyFill="1" applyBorder="1" applyAlignment="1">
      <alignment horizontal="center" vertical="center" textRotation="90" wrapText="1" shrinkToFit="1"/>
    </xf>
    <xf numFmtId="0" fontId="8" fillId="0" borderId="52" xfId="0" applyFont="1" applyBorder="1" applyAlignment="1">
      <alignment horizontal="left"/>
    </xf>
    <xf numFmtId="0" fontId="3" fillId="0" borderId="52" xfId="0" applyFont="1" applyBorder="1" applyAlignment="1">
      <alignment horizontal="center" wrapText="1" shrinkToFit="1"/>
    </xf>
    <xf numFmtId="0" fontId="4" fillId="0" borderId="52" xfId="0" applyFont="1" applyBorder="1" applyAlignment="1">
      <alignment horizontal="center" wrapText="1" shrinkToFit="1"/>
    </xf>
    <xf numFmtId="165" fontId="4" fillId="0" borderId="53" xfId="0" applyNumberFormat="1" applyFont="1" applyBorder="1" applyAlignment="1">
      <alignment horizontal="center" wrapText="1" shrinkToFit="1"/>
    </xf>
    <xf numFmtId="0" fontId="26" fillId="0" borderId="50" xfId="0" applyFont="1" applyFill="1" applyBorder="1" applyAlignment="1">
      <alignment horizontal="center" vertical="center" textRotation="90" wrapText="1" shrinkToFit="1"/>
    </xf>
    <xf numFmtId="0" fontId="14" fillId="0" borderId="54" xfId="0" applyFont="1" applyBorder="1" applyAlignment="1">
      <alignment horizontal="center"/>
    </xf>
    <xf numFmtId="0" fontId="4" fillId="0" borderId="54" xfId="0" applyFont="1" applyBorder="1" applyAlignment="1">
      <alignment horizontal="left"/>
    </xf>
    <xf numFmtId="0" fontId="4" fillId="0" borderId="38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39" xfId="0" applyFont="1" applyBorder="1" applyAlignment="1">
      <alignment horizontal="left"/>
    </xf>
    <xf numFmtId="0" fontId="14" fillId="0" borderId="29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5" xfId="0" applyFont="1" applyFill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29" fillId="0" borderId="31" xfId="0" applyFont="1" applyBorder="1"/>
    <xf numFmtId="0" fontId="12" fillId="0" borderId="1" xfId="1" applyFont="1" applyFill="1" applyBorder="1" applyAlignment="1" applyProtection="1">
      <alignment horizontal="center"/>
      <protection hidden="1"/>
    </xf>
    <xf numFmtId="0" fontId="10" fillId="0" borderId="28" xfId="0" applyFont="1" applyBorder="1" applyAlignment="1">
      <alignment horizontal="left"/>
    </xf>
    <xf numFmtId="0" fontId="10" fillId="0" borderId="28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3" fillId="0" borderId="28" xfId="0" applyFont="1" applyBorder="1"/>
    <xf numFmtId="0" fontId="13" fillId="0" borderId="42" xfId="0" applyFont="1" applyBorder="1"/>
    <xf numFmtId="165" fontId="13" fillId="0" borderId="5" xfId="0" applyNumberFormat="1" applyFont="1" applyBorder="1"/>
    <xf numFmtId="0" fontId="14" fillId="0" borderId="14" xfId="1" applyNumberFormat="1" applyFont="1" applyFill="1" applyBorder="1" applyAlignment="1" applyProtection="1">
      <alignment horizontal="center"/>
      <protection hidden="1"/>
    </xf>
    <xf numFmtId="165" fontId="15" fillId="0" borderId="19" xfId="0" applyNumberFormat="1" applyFont="1" applyBorder="1"/>
    <xf numFmtId="0" fontId="0" fillId="0" borderId="0" xfId="0" applyBorder="1" applyAlignment="1">
      <alignment horizontal="right"/>
    </xf>
    <xf numFmtId="165" fontId="15" fillId="0" borderId="61" xfId="0" applyNumberFormat="1" applyFont="1" applyBorder="1"/>
    <xf numFmtId="0" fontId="14" fillId="0" borderId="6" xfId="0" applyFont="1" applyBorder="1" applyAlignment="1">
      <alignment horizontal="center"/>
    </xf>
    <xf numFmtId="0" fontId="15" fillId="0" borderId="34" xfId="0" applyFont="1" applyBorder="1"/>
    <xf numFmtId="0" fontId="15" fillId="0" borderId="43" xfId="0" applyFont="1" applyBorder="1"/>
    <xf numFmtId="0" fontId="17" fillId="0" borderId="34" xfId="0" applyFont="1" applyBorder="1"/>
    <xf numFmtId="165" fontId="15" fillId="0" borderId="9" xfId="0" applyNumberFormat="1" applyFont="1" applyBorder="1"/>
    <xf numFmtId="0" fontId="16" fillId="0" borderId="27" xfId="0" applyFont="1" applyBorder="1" applyAlignment="1">
      <alignment horizontal="left"/>
    </xf>
    <xf numFmtId="0" fontId="16" fillId="0" borderId="28" xfId="0" applyFont="1" applyBorder="1" applyAlignment="1">
      <alignment horizontal="center"/>
    </xf>
    <xf numFmtId="165" fontId="16" fillId="0" borderId="4" xfId="0" applyNumberFormat="1" applyFont="1" applyBorder="1" applyAlignment="1">
      <alignment horizontal="center"/>
    </xf>
    <xf numFmtId="0" fontId="19" fillId="0" borderId="62" xfId="0" applyFont="1" applyBorder="1" applyAlignment="1">
      <alignment horizontal="left"/>
    </xf>
    <xf numFmtId="0" fontId="18" fillId="0" borderId="34" xfId="0" applyFont="1" applyBorder="1" applyAlignment="1">
      <alignment horizontal="right"/>
    </xf>
    <xf numFmtId="0" fontId="18" fillId="0" borderId="34" xfId="0" applyFont="1" applyBorder="1"/>
    <xf numFmtId="165" fontId="19" fillId="0" borderId="8" xfId="0" applyNumberFormat="1" applyFont="1" applyBorder="1"/>
    <xf numFmtId="0" fontId="4" fillId="2" borderId="5" xfId="0" applyFont="1" applyFill="1" applyBorder="1"/>
    <xf numFmtId="0" fontId="3" fillId="2" borderId="6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4" fillId="0" borderId="60" xfId="1" applyNumberFormat="1" applyFont="1" applyFill="1" applyBorder="1" applyAlignment="1" applyProtection="1">
      <alignment horizontal="center"/>
      <protection hidden="1"/>
    </xf>
    <xf numFmtId="0" fontId="15" fillId="0" borderId="38" xfId="0" applyFont="1" applyBorder="1"/>
    <xf numFmtId="0" fontId="15" fillId="0" borderId="37" xfId="0" applyFont="1" applyBorder="1" applyAlignment="1">
      <alignment horizontal="right"/>
    </xf>
    <xf numFmtId="0" fontId="17" fillId="0" borderId="37" xfId="0" applyFont="1" applyBorder="1" applyAlignment="1"/>
    <xf numFmtId="165" fontId="7" fillId="0" borderId="36" xfId="0" applyNumberFormat="1" applyFont="1" applyBorder="1"/>
    <xf numFmtId="0" fontId="15" fillId="0" borderId="0" xfId="0" applyFont="1" applyFill="1" applyBorder="1"/>
    <xf numFmtId="165" fontId="15" fillId="0" borderId="63" xfId="0" applyNumberFormat="1" applyFont="1" applyFill="1" applyBorder="1"/>
    <xf numFmtId="0" fontId="4" fillId="4" borderId="10" xfId="0" applyFont="1" applyFill="1" applyBorder="1" applyAlignment="1">
      <alignment horizontal="center" vertical="center"/>
    </xf>
    <xf numFmtId="0" fontId="23" fillId="4" borderId="0" xfId="0" applyFont="1" applyFill="1"/>
    <xf numFmtId="0" fontId="4" fillId="5" borderId="48" xfId="0" applyFont="1" applyFill="1" applyBorder="1" applyAlignment="1">
      <alignment horizontal="center" vertical="center" textRotation="90" wrapText="1" shrinkToFit="1"/>
    </xf>
    <xf numFmtId="0" fontId="4" fillId="5" borderId="49" xfId="0" applyFont="1" applyFill="1" applyBorder="1" applyAlignment="1">
      <alignment horizontal="center" vertical="center" textRotation="90" wrapText="1" shrinkToFit="1"/>
    </xf>
    <xf numFmtId="0" fontId="3" fillId="5" borderId="2" xfId="0" applyFont="1" applyFill="1" applyBorder="1" applyAlignment="1">
      <alignment horizontal="center"/>
    </xf>
    <xf numFmtId="0" fontId="3" fillId="5" borderId="7" xfId="0" applyNumberFormat="1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/>
    </xf>
    <xf numFmtId="0" fontId="4" fillId="5" borderId="5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3" fillId="1" borderId="48" xfId="0" applyFont="1" applyFill="1" applyBorder="1" applyAlignment="1">
      <alignment horizontal="center" vertical="center" textRotation="90" wrapText="1" shrinkToFit="1"/>
    </xf>
    <xf numFmtId="14" fontId="3" fillId="1" borderId="2" xfId="0" applyNumberFormat="1" applyFont="1" applyFill="1" applyBorder="1" applyAlignment="1">
      <alignment horizontal="center"/>
    </xf>
    <xf numFmtId="0" fontId="3" fillId="1" borderId="2" xfId="0" applyFont="1" applyFill="1" applyBorder="1" applyAlignment="1">
      <alignment horizontal="center"/>
    </xf>
    <xf numFmtId="0" fontId="3" fillId="1" borderId="7" xfId="0" applyNumberFormat="1" applyFont="1" applyFill="1" applyBorder="1" applyAlignment="1">
      <alignment horizontal="center"/>
    </xf>
    <xf numFmtId="0" fontId="4" fillId="1" borderId="11" xfId="0" applyFont="1" applyFill="1" applyBorder="1" applyAlignment="1">
      <alignment horizontal="center" vertical="center"/>
    </xf>
    <xf numFmtId="0" fontId="4" fillId="1" borderId="55" xfId="0" applyFont="1" applyFill="1" applyBorder="1" applyAlignment="1">
      <alignment horizontal="center" vertical="center"/>
    </xf>
    <xf numFmtId="0" fontId="4" fillId="1" borderId="2" xfId="0" applyFont="1" applyFill="1" applyBorder="1" applyAlignment="1">
      <alignment horizontal="center"/>
    </xf>
    <xf numFmtId="0" fontId="4" fillId="1" borderId="15" xfId="0" applyFont="1" applyFill="1" applyBorder="1" applyAlignment="1">
      <alignment horizontal="center"/>
    </xf>
    <xf numFmtId="0" fontId="4" fillId="1" borderId="7" xfId="0" applyFont="1" applyFill="1" applyBorder="1" applyAlignment="1">
      <alignment horizontal="center"/>
    </xf>
    <xf numFmtId="0" fontId="4" fillId="1" borderId="2" xfId="0" applyFont="1" applyFill="1" applyBorder="1" applyAlignment="1">
      <alignment horizontal="center" vertical="center"/>
    </xf>
    <xf numFmtId="0" fontId="4" fillId="1" borderId="15" xfId="0" applyFont="1" applyFill="1" applyBorder="1" applyAlignment="1">
      <alignment horizontal="center" vertical="center"/>
    </xf>
    <xf numFmtId="0" fontId="4" fillId="1" borderId="7" xfId="0" applyFont="1" applyFill="1" applyBorder="1" applyAlignment="1">
      <alignment horizontal="center" vertical="center"/>
    </xf>
    <xf numFmtId="0" fontId="26" fillId="1" borderId="48" xfId="0" applyFont="1" applyFill="1" applyBorder="1" applyAlignment="1">
      <alignment horizontal="center" vertical="center" textRotation="90" wrapText="1" shrinkToFit="1"/>
    </xf>
    <xf numFmtId="0" fontId="4" fillId="1" borderId="58" xfId="0" applyFont="1" applyFill="1" applyBorder="1" applyAlignment="1">
      <alignment horizontal="center" vertical="center"/>
    </xf>
    <xf numFmtId="0" fontId="4" fillId="1" borderId="28" xfId="0" applyFont="1" applyFill="1" applyBorder="1" applyAlignment="1">
      <alignment horizontal="center" vertical="center"/>
    </xf>
    <xf numFmtId="0" fontId="4" fillId="1" borderId="20" xfId="0" applyFont="1" applyFill="1" applyBorder="1" applyAlignment="1">
      <alignment horizontal="center" vertical="center"/>
    </xf>
    <xf numFmtId="0" fontId="4" fillId="1" borderId="24" xfId="0" applyFont="1" applyFill="1" applyBorder="1" applyAlignment="1">
      <alignment horizontal="center" vertical="center"/>
    </xf>
    <xf numFmtId="0" fontId="4" fillId="1" borderId="25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center" vertical="center" textRotation="90" wrapText="1" shrinkToFit="1"/>
    </xf>
    <xf numFmtId="0" fontId="26" fillId="5" borderId="51" xfId="0" applyFont="1" applyFill="1" applyBorder="1" applyAlignment="1">
      <alignment horizontal="center" vertical="center" textRotation="90" wrapText="1" shrinkToFit="1"/>
    </xf>
    <xf numFmtId="0" fontId="3" fillId="5" borderId="4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7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0" borderId="48" xfId="0" applyFont="1" applyBorder="1" applyAlignment="1">
      <alignment horizontal="center" vertical="center" textRotation="90" wrapText="1" shrinkToFit="1"/>
    </xf>
    <xf numFmtId="0" fontId="3" fillId="5" borderId="48" xfId="0" applyFont="1" applyFill="1" applyBorder="1" applyAlignment="1">
      <alignment horizontal="center" vertical="center" textRotation="90" wrapText="1" shrinkToFit="1"/>
    </xf>
    <xf numFmtId="0" fontId="7" fillId="1" borderId="0" xfId="0" applyFont="1" applyFill="1" applyAlignment="1">
      <alignment wrapText="1" shrinkToFit="1"/>
    </xf>
    <xf numFmtId="0" fontId="4" fillId="1" borderId="26" xfId="0" applyFont="1" applyFill="1" applyBorder="1" applyAlignment="1">
      <alignment horizontal="center" vertical="center"/>
    </xf>
    <xf numFmtId="166" fontId="4" fillId="5" borderId="11" xfId="0" applyNumberFormat="1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 textRotation="90" wrapText="1" shrinkToFit="1"/>
    </xf>
    <xf numFmtId="0" fontId="3" fillId="5" borderId="51" xfId="0" applyFont="1" applyFill="1" applyBorder="1" applyAlignment="1">
      <alignment horizontal="center" vertical="center" textRotation="90" wrapText="1" shrinkToFit="1"/>
    </xf>
    <xf numFmtId="0" fontId="3" fillId="0" borderId="2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 textRotation="90" wrapText="1" shrinkToFit="1"/>
    </xf>
    <xf numFmtId="0" fontId="3" fillId="4" borderId="2" xfId="0" applyFont="1" applyFill="1" applyBorder="1" applyAlignment="1">
      <alignment horizontal="center"/>
    </xf>
    <xf numFmtId="0" fontId="3" fillId="4" borderId="7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0" fontId="3" fillId="7" borderId="48" xfId="0" applyFont="1" applyFill="1" applyBorder="1" applyAlignment="1">
      <alignment horizontal="center" vertical="center" textRotation="90" wrapText="1" shrinkToFit="1"/>
    </xf>
    <xf numFmtId="14" fontId="25" fillId="0" borderId="0" xfId="0" applyNumberFormat="1" applyFont="1"/>
    <xf numFmtId="0" fontId="0" fillId="0" borderId="7" xfId="0" applyBorder="1"/>
    <xf numFmtId="0" fontId="3" fillId="0" borderId="46" xfId="0" applyFont="1" applyFill="1" applyBorder="1" applyAlignment="1">
      <alignment horizontal="center" vertical="center" textRotation="90"/>
    </xf>
    <xf numFmtId="0" fontId="3" fillId="4" borderId="47" xfId="0" applyFont="1" applyFill="1" applyBorder="1" applyAlignment="1">
      <alignment horizontal="center" vertical="center" textRotation="90" wrapText="1" shrinkToFit="1"/>
    </xf>
    <xf numFmtId="0" fontId="0" fillId="0" borderId="33" xfId="0" applyBorder="1"/>
    <xf numFmtId="0" fontId="4" fillId="1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14" fillId="0" borderId="10" xfId="1" applyNumberFormat="1" applyFont="1" applyFill="1" applyBorder="1" applyAlignment="1" applyProtection="1">
      <alignment horizontal="center"/>
      <protection hidden="1"/>
    </xf>
    <xf numFmtId="0" fontId="14" fillId="0" borderId="6" xfId="1" applyNumberFormat="1" applyFont="1" applyFill="1" applyBorder="1" applyAlignment="1" applyProtection="1">
      <alignment horizontal="center"/>
      <protection hidden="1"/>
    </xf>
    <xf numFmtId="0" fontId="0" fillId="0" borderId="34" xfId="0" applyBorder="1"/>
    <xf numFmtId="0" fontId="11" fillId="0" borderId="34" xfId="0" applyFont="1" applyBorder="1" applyAlignment="1">
      <alignment horizontal="center"/>
    </xf>
    <xf numFmtId="165" fontId="7" fillId="0" borderId="34" xfId="0" applyNumberFormat="1" applyFont="1" applyBorder="1"/>
    <xf numFmtId="165" fontId="15" fillId="0" borderId="9" xfId="0" applyNumberFormat="1" applyFont="1" applyFill="1" applyBorder="1"/>
    <xf numFmtId="164" fontId="15" fillId="0" borderId="15" xfId="0" applyNumberFormat="1" applyFont="1" applyBorder="1"/>
    <xf numFmtId="0" fontId="4" fillId="0" borderId="15" xfId="0" applyFont="1" applyBorder="1" applyAlignment="1">
      <alignment horizontal="left"/>
    </xf>
  </cellXfs>
  <cellStyles count="167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Normal" xfId="0" builtinId="0"/>
    <cellStyle name="Normal_OFI MV BID v.6.1_1" xfId="1"/>
    <cellStyle name="sub-total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lly/JOBS05/ART%20DEPT%20FORMS/POINTZER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tals"/>
      <sheetName val="Launch Box"/>
      <sheetName val="Client Info Box"/>
      <sheetName val="Print Sheets"/>
      <sheetName val="PZ Macros"/>
      <sheetName val="Travel"/>
      <sheetName val="Calendar"/>
      <sheetName val="Job Report"/>
      <sheetName val="Top Sheet"/>
      <sheetName val="Page 1A"/>
      <sheetName val="Page 1B"/>
      <sheetName val="Page 2"/>
      <sheetName val="Page 3"/>
      <sheetName val="Page 4"/>
      <sheetName val="Page 5"/>
      <sheetName val="Page 6"/>
      <sheetName val="Sales Log"/>
      <sheetName val="Purchase Order Log"/>
      <sheetName val="Petty Cash Log"/>
      <sheetName val="Payroll Log"/>
      <sheetName val="AMEX LOG"/>
      <sheetName val="Check Lo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E100"/>
  <sheetViews>
    <sheetView tabSelected="1" topLeftCell="A12" zoomScale="75" zoomScaleNormal="75" zoomScalePageLayoutView="75" workbookViewId="0">
      <pane xSplit="25180" topLeftCell="AH1"/>
      <selection activeCell="L12" sqref="L12"/>
      <selection pane="topRight" activeCell="AH21" sqref="AH21"/>
    </sheetView>
  </sheetViews>
  <sheetFormatPr baseColWidth="10" defaultRowHeight="16" x14ac:dyDescent="0"/>
  <cols>
    <col min="1" max="1" width="5.42578125" customWidth="1"/>
    <col min="2" max="2" width="24" customWidth="1"/>
    <col min="3" max="3" width="5.42578125" customWidth="1"/>
    <col min="4" max="4" width="3.5703125" customWidth="1"/>
    <col min="5" max="5" width="4.42578125" customWidth="1"/>
    <col min="6" max="6" width="4" customWidth="1"/>
    <col min="7" max="7" width="4.42578125" customWidth="1"/>
    <col min="8" max="8" width="4" customWidth="1"/>
    <col min="9" max="9" width="4.28515625" customWidth="1"/>
    <col min="10" max="11" width="4.42578125" customWidth="1"/>
    <col min="12" max="12" width="4.140625" customWidth="1"/>
    <col min="13" max="13" width="4.42578125" customWidth="1"/>
    <col min="14" max="15" width="3.5703125" customWidth="1"/>
    <col min="16" max="16" width="4.42578125" style="13" customWidth="1"/>
    <col min="17" max="17" width="3.85546875" customWidth="1"/>
    <col min="18" max="18" width="3.5703125" customWidth="1"/>
    <col min="19" max="20" width="4.42578125" customWidth="1"/>
    <col min="21" max="22" width="3.5703125" customWidth="1"/>
    <col min="23" max="23" width="4.28515625" style="13" customWidth="1"/>
    <col min="24" max="24" width="4.42578125" customWidth="1"/>
    <col min="25" max="25" width="4.42578125" style="68" customWidth="1"/>
    <col min="26" max="27" width="4.42578125" customWidth="1"/>
    <col min="28" max="28" width="4.42578125" style="69" customWidth="1"/>
    <col min="29" max="30" width="4.42578125" customWidth="1"/>
    <col min="35" max="35" width="16.7109375" customWidth="1"/>
  </cols>
  <sheetData>
    <row r="1" spans="1:239" ht="25">
      <c r="A1" s="229"/>
      <c r="B1" s="229" t="s">
        <v>55</v>
      </c>
      <c r="C1" s="88"/>
      <c r="D1" s="88"/>
      <c r="E1" s="88"/>
      <c r="F1" s="88"/>
      <c r="G1" s="88"/>
      <c r="H1" s="88"/>
      <c r="I1" s="159"/>
      <c r="J1" s="88"/>
      <c r="K1" s="88"/>
      <c r="L1" s="88"/>
      <c r="M1" s="88"/>
      <c r="N1" s="88"/>
      <c r="O1" s="88"/>
      <c r="P1" s="89"/>
      <c r="Q1" s="88"/>
      <c r="R1" s="88"/>
      <c r="S1" s="88"/>
      <c r="T1" s="88"/>
      <c r="U1" s="88"/>
      <c r="V1" s="88"/>
      <c r="W1" s="89"/>
      <c r="X1" s="88"/>
      <c r="Y1" s="90"/>
      <c r="Z1" s="88"/>
      <c r="AA1" s="88"/>
      <c r="AB1" s="91"/>
    </row>
    <row r="2" spans="1:239" ht="25">
      <c r="A2" s="92" t="s">
        <v>54</v>
      </c>
      <c r="B2" s="92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  <c r="Q2" s="88"/>
      <c r="R2" s="88"/>
      <c r="S2" s="88"/>
      <c r="T2" s="88"/>
      <c r="U2" s="88"/>
      <c r="V2" s="88"/>
      <c r="W2" s="89"/>
      <c r="X2" s="88"/>
      <c r="Y2" s="90"/>
      <c r="Z2" s="88"/>
      <c r="AA2" s="88"/>
      <c r="AB2" s="91"/>
    </row>
    <row r="3" spans="1:239" ht="25">
      <c r="A3" s="92" t="s">
        <v>44</v>
      </c>
      <c r="B3" s="92" t="s">
        <v>50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  <c r="Q3" s="88"/>
      <c r="R3" s="88"/>
      <c r="S3" s="88"/>
      <c r="T3" s="88"/>
      <c r="U3" s="88"/>
      <c r="V3" s="88"/>
      <c r="W3" s="89"/>
      <c r="X3" s="88"/>
      <c r="Y3" s="90"/>
      <c r="Z3" s="88"/>
      <c r="AA3" s="88"/>
      <c r="AB3" s="91"/>
    </row>
    <row r="4" spans="1:239" ht="26" thickBot="1">
      <c r="A4" s="92" t="s">
        <v>45</v>
      </c>
      <c r="B4" s="92" t="s">
        <v>51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9"/>
      <c r="Q4" s="88"/>
      <c r="R4" s="88"/>
      <c r="S4" s="88"/>
      <c r="T4" s="88"/>
      <c r="U4" s="88"/>
      <c r="V4" s="88"/>
      <c r="W4" s="89"/>
      <c r="X4" s="88"/>
      <c r="Y4" s="90"/>
      <c r="Z4" s="88"/>
      <c r="AA4" s="88"/>
      <c r="AB4" s="91"/>
    </row>
    <row r="5" spans="1:239" ht="114" customHeight="1" thickBot="1">
      <c r="A5" s="93"/>
      <c r="B5" s="94"/>
      <c r="C5" s="95"/>
      <c r="D5" s="174"/>
      <c r="E5" s="96"/>
      <c r="F5" s="174"/>
      <c r="G5" s="174"/>
      <c r="H5" s="160"/>
      <c r="I5" s="161"/>
      <c r="J5" s="231"/>
      <c r="K5" s="233"/>
      <c r="L5" s="232"/>
      <c r="M5" s="174"/>
      <c r="N5" s="174"/>
      <c r="O5" s="205"/>
      <c r="P5" s="193"/>
      <c r="Q5" s="98"/>
      <c r="R5" s="218" t="s">
        <v>49</v>
      </c>
      <c r="S5" s="99"/>
      <c r="T5" s="186"/>
      <c r="U5" s="186"/>
      <c r="V5" s="192"/>
      <c r="W5" s="193"/>
      <c r="X5" s="104"/>
      <c r="Y5" s="99"/>
      <c r="Z5" s="99"/>
      <c r="AA5" s="186"/>
      <c r="AB5" s="186"/>
      <c r="AC5" s="205"/>
      <c r="AD5" s="209"/>
      <c r="AE5" s="88"/>
      <c r="AF5" s="90"/>
      <c r="AG5" s="88"/>
      <c r="AH5" s="88"/>
      <c r="AI5" s="91"/>
    </row>
    <row r="6" spans="1:239" s="3" customFormat="1" ht="150" customHeight="1" thickBot="1">
      <c r="A6" s="93"/>
      <c r="B6" s="94"/>
      <c r="C6" s="98" t="s">
        <v>36</v>
      </c>
      <c r="D6" s="174" t="s">
        <v>57</v>
      </c>
      <c r="E6" s="97"/>
      <c r="F6" s="174"/>
      <c r="G6" s="174"/>
      <c r="H6" s="205" t="s">
        <v>36</v>
      </c>
      <c r="I6" s="204" t="s">
        <v>36</v>
      </c>
      <c r="J6" s="97" t="s">
        <v>36</v>
      </c>
      <c r="K6" s="97" t="s">
        <v>36</v>
      </c>
      <c r="L6" s="204" t="s">
        <v>36</v>
      </c>
      <c r="M6" s="174"/>
      <c r="N6" s="174"/>
      <c r="O6" s="97" t="s">
        <v>36</v>
      </c>
      <c r="P6" s="97" t="s">
        <v>36</v>
      </c>
      <c r="Q6" s="97" t="s">
        <v>36</v>
      </c>
      <c r="R6" s="228" t="s">
        <v>36</v>
      </c>
      <c r="S6" s="99" t="s">
        <v>37</v>
      </c>
      <c r="T6" s="174"/>
      <c r="U6" s="186"/>
      <c r="V6" s="99" t="s">
        <v>37</v>
      </c>
      <c r="W6" s="210"/>
      <c r="Y6" s="99"/>
      <c r="Z6" s="99"/>
      <c r="AA6" s="206"/>
      <c r="AB6" s="206"/>
      <c r="AD6" s="210"/>
      <c r="AE6" s="100"/>
      <c r="AF6" s="101"/>
      <c r="AG6" s="102"/>
      <c r="AH6" s="102"/>
      <c r="AI6" s="103"/>
    </row>
    <row r="7" spans="1:239" s="13" customFormat="1" ht="19" customHeight="1">
      <c r="A7" s="71"/>
      <c r="B7" s="80"/>
      <c r="C7" s="4" t="s">
        <v>2</v>
      </c>
      <c r="D7" s="175" t="s">
        <v>1</v>
      </c>
      <c r="E7" s="6" t="s">
        <v>4</v>
      </c>
      <c r="F7" s="175" t="s">
        <v>5</v>
      </c>
      <c r="G7" s="176" t="s">
        <v>6</v>
      </c>
      <c r="H7" s="200" t="s">
        <v>0</v>
      </c>
      <c r="I7" s="201" t="s">
        <v>1</v>
      </c>
      <c r="J7" s="4" t="s">
        <v>2</v>
      </c>
      <c r="K7" s="219" t="s">
        <v>3</v>
      </c>
      <c r="L7" s="227" t="s">
        <v>4</v>
      </c>
      <c r="M7" s="175" t="s">
        <v>5</v>
      </c>
      <c r="N7" s="176" t="s">
        <v>6</v>
      </c>
      <c r="O7" s="200" t="s">
        <v>0</v>
      </c>
      <c r="P7" s="203" t="s">
        <v>1</v>
      </c>
      <c r="Q7" s="4" t="s">
        <v>2</v>
      </c>
      <c r="R7" s="211" t="s">
        <v>3</v>
      </c>
      <c r="S7" s="226" t="s">
        <v>4</v>
      </c>
      <c r="T7" s="175" t="s">
        <v>5</v>
      </c>
      <c r="U7" s="176" t="s">
        <v>6</v>
      </c>
      <c r="V7" s="162" t="s">
        <v>0</v>
      </c>
      <c r="W7" s="194" t="s">
        <v>1</v>
      </c>
      <c r="X7" s="4" t="s">
        <v>2</v>
      </c>
      <c r="Y7" s="5" t="s">
        <v>3</v>
      </c>
      <c r="Z7" s="6" t="s">
        <v>4</v>
      </c>
      <c r="AA7" s="175" t="s">
        <v>5</v>
      </c>
      <c r="AB7" s="176" t="s">
        <v>6</v>
      </c>
      <c r="AC7" s="7" t="s">
        <v>0</v>
      </c>
      <c r="AD7" s="8" t="s">
        <v>1</v>
      </c>
      <c r="AE7" s="147"/>
      <c r="AF7" s="9"/>
      <c r="AG7" s="10"/>
      <c r="AH7" s="11"/>
      <c r="AI7" s="12"/>
    </row>
    <row r="8" spans="1:239" s="19" customFormat="1" ht="20" customHeight="1" thickBot="1">
      <c r="A8" s="75" t="s">
        <v>14</v>
      </c>
      <c r="B8" s="81" t="s">
        <v>7</v>
      </c>
      <c r="C8" s="148">
        <v>22</v>
      </c>
      <c r="D8" s="177">
        <v>25</v>
      </c>
      <c r="E8" s="149">
        <v>24</v>
      </c>
      <c r="F8" s="177">
        <v>25</v>
      </c>
      <c r="G8" s="177">
        <v>26</v>
      </c>
      <c r="H8" s="202">
        <v>27</v>
      </c>
      <c r="I8" s="202">
        <v>28</v>
      </c>
      <c r="J8" s="149">
        <v>29</v>
      </c>
      <c r="K8" s="220">
        <v>30</v>
      </c>
      <c r="L8" s="220">
        <v>1</v>
      </c>
      <c r="M8" s="177">
        <v>2</v>
      </c>
      <c r="N8" s="177">
        <v>3</v>
      </c>
      <c r="O8" s="202">
        <v>4</v>
      </c>
      <c r="P8" s="202">
        <v>5</v>
      </c>
      <c r="Q8" s="149">
        <v>6</v>
      </c>
      <c r="R8" s="212">
        <v>7</v>
      </c>
      <c r="S8" s="212">
        <v>8</v>
      </c>
      <c r="T8" s="177">
        <v>9</v>
      </c>
      <c r="U8" s="177">
        <v>10</v>
      </c>
      <c r="V8" s="163">
        <v>11</v>
      </c>
      <c r="W8" s="163">
        <v>12</v>
      </c>
      <c r="X8" s="149">
        <v>13</v>
      </c>
      <c r="Y8" s="149">
        <v>14</v>
      </c>
      <c r="Z8" s="149">
        <v>15</v>
      </c>
      <c r="AA8" s="177">
        <v>16</v>
      </c>
      <c r="AB8" s="177">
        <v>17</v>
      </c>
      <c r="AC8" s="149">
        <v>18</v>
      </c>
      <c r="AD8" s="149">
        <v>19</v>
      </c>
      <c r="AE8" s="150" t="s">
        <v>8</v>
      </c>
      <c r="AF8" s="14" t="s">
        <v>9</v>
      </c>
      <c r="AG8" s="15" t="s">
        <v>10</v>
      </c>
      <c r="AH8" s="16" t="s">
        <v>11</v>
      </c>
      <c r="AI8" s="17" t="s">
        <v>12</v>
      </c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</row>
    <row r="9" spans="1:239" s="13" customFormat="1" ht="22" customHeight="1" thickBot="1">
      <c r="A9" s="74">
        <v>168</v>
      </c>
      <c r="B9" s="82" t="s">
        <v>21</v>
      </c>
      <c r="C9" s="77">
        <v>0</v>
      </c>
      <c r="D9" s="178">
        <v>0</v>
      </c>
      <c r="E9" s="21">
        <v>0</v>
      </c>
      <c r="F9" s="178">
        <v>0</v>
      </c>
      <c r="G9" s="178">
        <v>0</v>
      </c>
      <c r="H9" s="164">
        <v>1</v>
      </c>
      <c r="I9" s="165">
        <v>1</v>
      </c>
      <c r="J9" s="76">
        <v>1</v>
      </c>
      <c r="K9" s="221">
        <v>1</v>
      </c>
      <c r="L9" s="221">
        <v>1</v>
      </c>
      <c r="M9" s="178">
        <v>0</v>
      </c>
      <c r="N9" s="178">
        <v>0</v>
      </c>
      <c r="O9" s="164">
        <v>1</v>
      </c>
      <c r="P9" s="195">
        <v>1</v>
      </c>
      <c r="Q9" s="76">
        <v>1</v>
      </c>
      <c r="R9" s="213">
        <v>1</v>
      </c>
      <c r="S9" s="213">
        <v>1</v>
      </c>
      <c r="T9" s="178">
        <v>0</v>
      </c>
      <c r="U9" s="178">
        <v>0</v>
      </c>
      <c r="V9" s="164">
        <v>1</v>
      </c>
      <c r="W9" s="195">
        <v>0</v>
      </c>
      <c r="X9" s="76">
        <v>0</v>
      </c>
      <c r="Y9" s="30">
        <v>0</v>
      </c>
      <c r="Z9" s="30">
        <v>0</v>
      </c>
      <c r="AA9" s="178">
        <v>0</v>
      </c>
      <c r="AB9" s="178">
        <v>0</v>
      </c>
      <c r="AC9" s="208"/>
      <c r="AD9" s="195"/>
      <c r="AE9" s="119">
        <f t="shared" ref="AE9:AE18" si="0">SUM(C9:AD9)</f>
        <v>11</v>
      </c>
      <c r="AF9" s="20">
        <v>1300</v>
      </c>
      <c r="AG9" s="21">
        <v>0</v>
      </c>
      <c r="AH9" s="22">
        <v>0</v>
      </c>
      <c r="AI9" s="12">
        <f>(AE9*AF9)+(AG9*(AF9/10)*1.5+(AH9*(AF9/10)*2))</f>
        <v>14300</v>
      </c>
    </row>
    <row r="10" spans="1:239" s="13" customFormat="1" ht="20" customHeight="1" thickBot="1">
      <c r="A10" s="105">
        <v>169</v>
      </c>
      <c r="B10" s="106" t="s">
        <v>22</v>
      </c>
      <c r="C10" s="107">
        <v>0</v>
      </c>
      <c r="D10" s="179">
        <v>0</v>
      </c>
      <c r="E10" s="108">
        <v>0</v>
      </c>
      <c r="F10" s="179">
        <v>0</v>
      </c>
      <c r="G10" s="179">
        <v>0</v>
      </c>
      <c r="H10" s="166">
        <v>0</v>
      </c>
      <c r="I10" s="167">
        <v>0</v>
      </c>
      <c r="J10" s="109">
        <v>0</v>
      </c>
      <c r="K10" s="222">
        <v>0</v>
      </c>
      <c r="L10" s="222">
        <v>0</v>
      </c>
      <c r="M10" s="179">
        <v>0</v>
      </c>
      <c r="N10" s="179">
        <v>0</v>
      </c>
      <c r="O10" s="166">
        <v>1</v>
      </c>
      <c r="P10" s="196">
        <v>1</v>
      </c>
      <c r="Q10" s="109">
        <v>1</v>
      </c>
      <c r="R10" s="214">
        <v>1</v>
      </c>
      <c r="S10" s="214">
        <v>1</v>
      </c>
      <c r="T10" s="187">
        <v>0</v>
      </c>
      <c r="U10" s="187">
        <v>0</v>
      </c>
      <c r="V10" s="166">
        <v>1</v>
      </c>
      <c r="W10" s="196">
        <v>0</v>
      </c>
      <c r="X10" s="109">
        <v>0</v>
      </c>
      <c r="Y10" s="110">
        <v>0</v>
      </c>
      <c r="Z10" s="110">
        <v>0</v>
      </c>
      <c r="AA10" s="187">
        <v>0</v>
      </c>
      <c r="AB10" s="187">
        <v>0</v>
      </c>
      <c r="AC10" s="166">
        <v>0</v>
      </c>
      <c r="AD10" s="196">
        <v>0</v>
      </c>
      <c r="AE10" s="111">
        <f t="shared" si="0"/>
        <v>6</v>
      </c>
      <c r="AF10" s="112">
        <v>650</v>
      </c>
      <c r="AG10" s="108">
        <v>0</v>
      </c>
      <c r="AH10" s="113">
        <v>0</v>
      </c>
      <c r="AI10" s="12">
        <f>(AE10*AF10)</f>
        <v>3900</v>
      </c>
    </row>
    <row r="11" spans="1:239" s="13" customFormat="1" ht="23" customHeight="1" thickBot="1">
      <c r="A11" s="115">
        <v>170</v>
      </c>
      <c r="B11" s="82" t="s">
        <v>40</v>
      </c>
      <c r="C11" s="116">
        <v>0</v>
      </c>
      <c r="D11" s="180">
        <v>0</v>
      </c>
      <c r="E11" s="10">
        <v>0</v>
      </c>
      <c r="F11" s="180">
        <v>0</v>
      </c>
      <c r="G11" s="180">
        <v>0</v>
      </c>
      <c r="H11" s="168">
        <v>0</v>
      </c>
      <c r="I11" s="169">
        <v>0</v>
      </c>
      <c r="J11" s="117">
        <v>0</v>
      </c>
      <c r="K11" s="223">
        <v>0</v>
      </c>
      <c r="L11" s="223">
        <v>0</v>
      </c>
      <c r="M11" s="180">
        <v>0</v>
      </c>
      <c r="N11" s="180">
        <v>0</v>
      </c>
      <c r="O11" s="168">
        <v>0</v>
      </c>
      <c r="P11" s="197">
        <v>0</v>
      </c>
      <c r="Q11" s="117">
        <v>0</v>
      </c>
      <c r="R11" s="215">
        <v>0</v>
      </c>
      <c r="S11" s="215">
        <v>0</v>
      </c>
      <c r="T11" s="188">
        <v>0</v>
      </c>
      <c r="U11" s="183">
        <v>0</v>
      </c>
      <c r="V11" s="168">
        <v>0</v>
      </c>
      <c r="W11" s="197">
        <v>0</v>
      </c>
      <c r="X11" s="117">
        <v>0</v>
      </c>
      <c r="Y11" s="118">
        <v>0</v>
      </c>
      <c r="Z11" s="118">
        <v>0</v>
      </c>
      <c r="AA11" s="188">
        <v>0</v>
      </c>
      <c r="AB11" s="183">
        <v>0</v>
      </c>
      <c r="AC11" s="168">
        <v>0</v>
      </c>
      <c r="AD11" s="197">
        <v>0</v>
      </c>
      <c r="AE11" s="119">
        <f t="shared" si="0"/>
        <v>0</v>
      </c>
      <c r="AF11" s="120">
        <v>950</v>
      </c>
      <c r="AG11" s="10"/>
      <c r="AH11" s="11"/>
      <c r="AI11" s="12">
        <f>(AE11*AF11)</f>
        <v>0</v>
      </c>
    </row>
    <row r="12" spans="1:239" s="13" customFormat="1" ht="20" customHeight="1" thickBot="1">
      <c r="A12" s="72">
        <v>171</v>
      </c>
      <c r="B12" s="82" t="s">
        <v>56</v>
      </c>
      <c r="C12" s="116">
        <v>0</v>
      </c>
      <c r="D12" s="180">
        <v>0</v>
      </c>
      <c r="E12" s="10">
        <v>0</v>
      </c>
      <c r="F12" s="180">
        <v>0</v>
      </c>
      <c r="G12" s="180">
        <v>0</v>
      </c>
      <c r="H12" s="168">
        <v>1</v>
      </c>
      <c r="I12" s="169">
        <v>1</v>
      </c>
      <c r="J12" s="117">
        <v>1</v>
      </c>
      <c r="K12" s="223">
        <v>1</v>
      </c>
      <c r="L12" s="223">
        <v>1</v>
      </c>
      <c r="M12" s="180">
        <v>0</v>
      </c>
      <c r="N12" s="180">
        <v>0</v>
      </c>
      <c r="O12" s="168">
        <v>1</v>
      </c>
      <c r="P12" s="197">
        <v>1</v>
      </c>
      <c r="Q12" s="117">
        <v>1</v>
      </c>
      <c r="R12" s="215">
        <v>0</v>
      </c>
      <c r="S12" s="215">
        <v>0</v>
      </c>
      <c r="T12" s="188">
        <v>0</v>
      </c>
      <c r="U12" s="183"/>
      <c r="V12" s="168"/>
      <c r="W12" s="197"/>
      <c r="X12" s="117"/>
      <c r="Y12" s="118"/>
      <c r="Z12" s="118"/>
      <c r="AA12" s="188"/>
      <c r="AB12" s="183"/>
      <c r="AC12" s="168"/>
      <c r="AD12" s="197"/>
      <c r="AE12" s="119">
        <f t="shared" si="0"/>
        <v>8</v>
      </c>
      <c r="AF12" s="120">
        <v>850</v>
      </c>
      <c r="AG12" s="10"/>
      <c r="AH12" s="11"/>
      <c r="AI12" s="12">
        <f>(AE12*AF12)+(AE12*(AF12/10)*1.5+(AE12*(AF12/10)*2))</f>
        <v>9180</v>
      </c>
    </row>
    <row r="13" spans="1:239" ht="21" customHeight="1" thickBot="1">
      <c r="A13" s="72">
        <v>172</v>
      </c>
      <c r="B13" s="82" t="s">
        <v>23</v>
      </c>
      <c r="C13" s="116">
        <v>0</v>
      </c>
      <c r="D13" s="180">
        <v>0</v>
      </c>
      <c r="E13" s="10">
        <v>0</v>
      </c>
      <c r="F13" s="180">
        <v>0</v>
      </c>
      <c r="G13" s="180">
        <v>0</v>
      </c>
      <c r="H13" s="168">
        <v>0</v>
      </c>
      <c r="I13" s="169">
        <v>0</v>
      </c>
      <c r="J13" s="117">
        <v>1</v>
      </c>
      <c r="K13" s="223">
        <v>1</v>
      </c>
      <c r="L13" s="223">
        <v>1</v>
      </c>
      <c r="M13" s="180">
        <v>0</v>
      </c>
      <c r="N13" s="180">
        <v>0</v>
      </c>
      <c r="O13" s="168">
        <v>0</v>
      </c>
      <c r="P13" s="197">
        <v>1</v>
      </c>
      <c r="Q13" s="117">
        <v>1</v>
      </c>
      <c r="R13" s="215">
        <v>1</v>
      </c>
      <c r="S13" s="215">
        <v>0</v>
      </c>
      <c r="T13" s="188">
        <v>0</v>
      </c>
      <c r="U13" s="183">
        <v>0</v>
      </c>
      <c r="V13" s="168">
        <v>0</v>
      </c>
      <c r="W13" s="197">
        <v>0</v>
      </c>
      <c r="X13" s="117">
        <v>0</v>
      </c>
      <c r="Y13" s="118">
        <v>0</v>
      </c>
      <c r="Z13" s="118">
        <v>0</v>
      </c>
      <c r="AA13" s="188"/>
      <c r="AB13" s="183"/>
      <c r="AC13" s="168"/>
      <c r="AD13" s="197"/>
      <c r="AE13" s="119">
        <f t="shared" si="0"/>
        <v>6</v>
      </c>
      <c r="AF13" s="120">
        <v>800</v>
      </c>
      <c r="AG13" s="10">
        <v>0</v>
      </c>
      <c r="AH13" s="11"/>
      <c r="AI13" s="12">
        <f>(AE13*AF13)+(AE13*(AF13/10)*1.5+(AE13*(AF13/10)*2))</f>
        <v>6480</v>
      </c>
    </row>
    <row r="14" spans="1:239" ht="22" customHeight="1" thickBot="1">
      <c r="A14" s="73">
        <v>173</v>
      </c>
      <c r="B14" s="82" t="s">
        <v>33</v>
      </c>
      <c r="C14" s="78">
        <v>0</v>
      </c>
      <c r="D14" s="181">
        <v>0</v>
      </c>
      <c r="E14" s="25">
        <v>0</v>
      </c>
      <c r="F14" s="181">
        <v>0</v>
      </c>
      <c r="G14" s="181">
        <v>0</v>
      </c>
      <c r="H14" s="170">
        <v>0</v>
      </c>
      <c r="I14" s="171">
        <v>0</v>
      </c>
      <c r="J14" s="26">
        <v>0</v>
      </c>
      <c r="K14" s="224">
        <v>0</v>
      </c>
      <c r="L14" s="224">
        <v>0</v>
      </c>
      <c r="M14" s="181">
        <v>0</v>
      </c>
      <c r="N14" s="181">
        <v>0</v>
      </c>
      <c r="O14" s="170"/>
      <c r="P14" s="198"/>
      <c r="Q14" s="26">
        <v>0</v>
      </c>
      <c r="R14" s="216">
        <v>0</v>
      </c>
      <c r="S14" s="216">
        <v>0</v>
      </c>
      <c r="T14" s="189">
        <v>0</v>
      </c>
      <c r="U14" s="178">
        <v>0</v>
      </c>
      <c r="V14" s="170">
        <v>0</v>
      </c>
      <c r="W14" s="198">
        <v>0</v>
      </c>
      <c r="X14" s="26"/>
      <c r="Y14" s="27"/>
      <c r="Z14" s="27"/>
      <c r="AA14" s="189"/>
      <c r="AB14" s="178"/>
      <c r="AC14" s="170"/>
      <c r="AD14" s="195"/>
      <c r="AE14" s="86">
        <f t="shared" si="0"/>
        <v>0</v>
      </c>
      <c r="AF14" s="24">
        <v>750</v>
      </c>
      <c r="AG14" s="25">
        <v>0</v>
      </c>
      <c r="AH14" s="28"/>
      <c r="AI14" s="12">
        <f>(AE14*AF14)+(AE14*(AF14/10)*1.5+(AE14*(AF14/10)*2))</f>
        <v>0</v>
      </c>
    </row>
    <row r="15" spans="1:239" ht="22" customHeight="1" thickBot="1">
      <c r="A15" s="115">
        <v>170</v>
      </c>
      <c r="B15" s="122" t="s">
        <v>24</v>
      </c>
      <c r="C15" s="78">
        <v>0</v>
      </c>
      <c r="D15" s="181">
        <v>0</v>
      </c>
      <c r="E15" s="25">
        <v>0</v>
      </c>
      <c r="F15" s="181">
        <v>0</v>
      </c>
      <c r="G15" s="181">
        <v>0</v>
      </c>
      <c r="H15" s="170">
        <v>0</v>
      </c>
      <c r="I15" s="171">
        <v>0</v>
      </c>
      <c r="J15" s="158">
        <v>0</v>
      </c>
      <c r="K15" s="224">
        <v>0</v>
      </c>
      <c r="L15" s="224">
        <v>0</v>
      </c>
      <c r="M15" s="181">
        <v>0</v>
      </c>
      <c r="N15" s="181">
        <v>0</v>
      </c>
      <c r="O15" s="170">
        <v>0</v>
      </c>
      <c r="P15" s="198">
        <v>1</v>
      </c>
      <c r="Q15" s="158">
        <v>0</v>
      </c>
      <c r="R15" s="216">
        <v>1</v>
      </c>
      <c r="S15" s="216">
        <v>1</v>
      </c>
      <c r="T15" s="189">
        <v>0</v>
      </c>
      <c r="U15" s="178">
        <v>0</v>
      </c>
      <c r="V15" s="170">
        <v>1</v>
      </c>
      <c r="W15" s="198">
        <v>0</v>
      </c>
      <c r="X15" s="26">
        <v>0</v>
      </c>
      <c r="Y15" s="27">
        <v>0</v>
      </c>
      <c r="Z15" s="27">
        <v>0</v>
      </c>
      <c r="AA15" s="189"/>
      <c r="AB15" s="178"/>
      <c r="AC15" s="170"/>
      <c r="AD15" s="198"/>
      <c r="AE15" s="86">
        <f t="shared" si="0"/>
        <v>4</v>
      </c>
      <c r="AF15" s="24">
        <v>738.25</v>
      </c>
      <c r="AG15" s="25">
        <v>2</v>
      </c>
      <c r="AH15" s="28">
        <v>2</v>
      </c>
      <c r="AI15" s="29">
        <f>(AE15*AF15)+(AG15*(AF15/10)*1.5+(AH15*(AF15/10)*2))</f>
        <v>3469.7750000000001</v>
      </c>
    </row>
    <row r="16" spans="1:239" ht="22" customHeight="1" thickBot="1">
      <c r="A16" s="72">
        <v>171</v>
      </c>
      <c r="B16" s="121" t="s">
        <v>25</v>
      </c>
      <c r="C16" s="79"/>
      <c r="D16" s="182">
        <v>0</v>
      </c>
      <c r="E16" s="15"/>
      <c r="F16" s="182">
        <v>0</v>
      </c>
      <c r="G16" s="182">
        <v>0</v>
      </c>
      <c r="H16" s="172">
        <v>0</v>
      </c>
      <c r="I16" s="173">
        <v>0</v>
      </c>
      <c r="J16" s="31">
        <v>0</v>
      </c>
      <c r="K16" s="225">
        <v>0</v>
      </c>
      <c r="L16" s="225">
        <v>0</v>
      </c>
      <c r="M16" s="182">
        <v>0</v>
      </c>
      <c r="N16" s="182">
        <v>0</v>
      </c>
      <c r="O16" s="172">
        <v>0</v>
      </c>
      <c r="P16" s="199">
        <v>0</v>
      </c>
      <c r="Q16" s="31">
        <v>0</v>
      </c>
      <c r="R16" s="217">
        <v>3</v>
      </c>
      <c r="S16" s="217">
        <v>3</v>
      </c>
      <c r="T16" s="190">
        <v>0</v>
      </c>
      <c r="U16" s="191">
        <v>0</v>
      </c>
      <c r="V16" s="172">
        <v>2</v>
      </c>
      <c r="W16" s="199">
        <v>0</v>
      </c>
      <c r="X16" s="31">
        <v>0</v>
      </c>
      <c r="Y16" s="32">
        <v>0</v>
      </c>
      <c r="Z16" s="32">
        <v>0</v>
      </c>
      <c r="AA16" s="190"/>
      <c r="AB16" s="191"/>
      <c r="AC16" s="172"/>
      <c r="AD16" s="199"/>
      <c r="AE16" s="87">
        <f t="shared" si="0"/>
        <v>8</v>
      </c>
      <c r="AF16" s="14">
        <v>703.88</v>
      </c>
      <c r="AG16" s="15">
        <v>6</v>
      </c>
      <c r="AH16" s="16">
        <v>6</v>
      </c>
      <c r="AI16" s="34">
        <f>(AE16*AF16)+(AG16*(AF16/10)*1.5+(AH16*(AF16/10)*2))</f>
        <v>7109.1880000000001</v>
      </c>
    </row>
    <row r="17" spans="1:35" ht="22" customHeight="1" thickBot="1">
      <c r="A17" s="72">
        <v>172</v>
      </c>
      <c r="B17" s="121" t="s">
        <v>26</v>
      </c>
      <c r="C17" s="116">
        <v>0</v>
      </c>
      <c r="D17" s="183">
        <v>0</v>
      </c>
      <c r="E17" s="10">
        <v>0</v>
      </c>
      <c r="F17" s="183">
        <v>0</v>
      </c>
      <c r="G17" s="183">
        <v>0</v>
      </c>
      <c r="H17" s="168">
        <v>0</v>
      </c>
      <c r="I17" s="169">
        <v>0</v>
      </c>
      <c r="J17" s="117">
        <v>0</v>
      </c>
      <c r="K17" s="223">
        <v>0</v>
      </c>
      <c r="L17" s="223">
        <v>0</v>
      </c>
      <c r="M17" s="183">
        <v>0</v>
      </c>
      <c r="N17" s="183">
        <v>0</v>
      </c>
      <c r="O17" s="168">
        <v>0</v>
      </c>
      <c r="P17" s="197">
        <v>2</v>
      </c>
      <c r="Q17" s="117">
        <v>2</v>
      </c>
      <c r="R17" s="215">
        <v>2</v>
      </c>
      <c r="S17" s="215">
        <v>0</v>
      </c>
      <c r="T17" s="188">
        <v>0</v>
      </c>
      <c r="U17" s="183">
        <v>0</v>
      </c>
      <c r="V17" s="168">
        <v>0</v>
      </c>
      <c r="W17" s="197">
        <v>0</v>
      </c>
      <c r="X17" s="117">
        <v>0</v>
      </c>
      <c r="Y17" s="118">
        <v>0</v>
      </c>
      <c r="Z17" s="118">
        <v>0</v>
      </c>
      <c r="AA17" s="188"/>
      <c r="AB17" s="183"/>
      <c r="AC17" s="168"/>
      <c r="AD17" s="197"/>
      <c r="AE17" s="119">
        <f t="shared" si="0"/>
        <v>6</v>
      </c>
      <c r="AF17" s="120">
        <v>738.25</v>
      </c>
      <c r="AG17" s="10"/>
      <c r="AH17" s="11"/>
      <c r="AI17" s="12">
        <f>(AE17*AF17)+(AG17*(AF17/10)*1.5+(AH17*(AF17/10)*2))</f>
        <v>4429.5</v>
      </c>
    </row>
    <row r="18" spans="1:35" ht="20" customHeight="1" thickBot="1">
      <c r="A18" s="72">
        <v>173</v>
      </c>
      <c r="B18" s="82" t="s">
        <v>35</v>
      </c>
      <c r="C18" s="78">
        <v>0</v>
      </c>
      <c r="D18" s="184">
        <v>0</v>
      </c>
      <c r="E18" s="25">
        <v>0</v>
      </c>
      <c r="F18" s="184">
        <v>0</v>
      </c>
      <c r="G18" s="184">
        <v>0</v>
      </c>
      <c r="H18" s="170">
        <v>0</v>
      </c>
      <c r="I18" s="171">
        <v>0</v>
      </c>
      <c r="J18" s="26">
        <v>0</v>
      </c>
      <c r="K18" s="224">
        <v>0</v>
      </c>
      <c r="L18" s="224">
        <v>0</v>
      </c>
      <c r="M18" s="184">
        <v>0</v>
      </c>
      <c r="N18" s="184">
        <v>0</v>
      </c>
      <c r="O18" s="170">
        <v>0</v>
      </c>
      <c r="P18" s="198">
        <v>1</v>
      </c>
      <c r="Q18" s="26">
        <v>1</v>
      </c>
      <c r="R18" s="216">
        <v>1</v>
      </c>
      <c r="S18" s="216">
        <v>0</v>
      </c>
      <c r="T18" s="189">
        <v>0</v>
      </c>
      <c r="U18" s="178">
        <v>0</v>
      </c>
      <c r="V18" s="170">
        <v>0</v>
      </c>
      <c r="W18" s="198">
        <v>0</v>
      </c>
      <c r="X18" s="26">
        <v>0</v>
      </c>
      <c r="Y18" s="27"/>
      <c r="Z18" s="27"/>
      <c r="AA18" s="189"/>
      <c r="AB18" s="178"/>
      <c r="AC18" s="170"/>
      <c r="AD18" s="198"/>
      <c r="AE18" s="86">
        <f t="shared" si="0"/>
        <v>3</v>
      </c>
      <c r="AF18" s="24">
        <v>700</v>
      </c>
      <c r="AG18" s="25">
        <v>4</v>
      </c>
      <c r="AH18" s="28"/>
      <c r="AI18" s="12">
        <f>(AE18*AF18)+(AG18*(AF18/8)*1.5+(AH18*(AF18/8)*2))</f>
        <v>2625</v>
      </c>
    </row>
    <row r="19" spans="1:35" ht="22" customHeight="1" thickBot="1">
      <c r="A19" s="72">
        <v>174</v>
      </c>
      <c r="B19" s="238" t="s">
        <v>27</v>
      </c>
      <c r="C19" s="78">
        <v>0</v>
      </c>
      <c r="D19" s="184">
        <v>0</v>
      </c>
      <c r="E19" s="25">
        <v>0</v>
      </c>
      <c r="F19" s="184">
        <v>0</v>
      </c>
      <c r="G19" s="184">
        <v>0</v>
      </c>
      <c r="H19" s="170">
        <v>0</v>
      </c>
      <c r="I19" s="171">
        <v>0</v>
      </c>
      <c r="J19" s="26">
        <v>0</v>
      </c>
      <c r="K19" s="224">
        <v>0</v>
      </c>
      <c r="L19" s="224">
        <v>0</v>
      </c>
      <c r="M19" s="184">
        <v>0</v>
      </c>
      <c r="N19" s="184">
        <v>0</v>
      </c>
      <c r="O19" s="170">
        <v>0</v>
      </c>
      <c r="P19" s="198">
        <v>1</v>
      </c>
      <c r="Q19" s="26">
        <v>1</v>
      </c>
      <c r="R19" s="216">
        <v>1</v>
      </c>
      <c r="S19" s="216">
        <v>0</v>
      </c>
      <c r="T19" s="189">
        <v>0</v>
      </c>
      <c r="U19" s="178">
        <v>0</v>
      </c>
      <c r="V19" s="170">
        <v>0</v>
      </c>
      <c r="W19" s="198">
        <v>0</v>
      </c>
      <c r="X19" s="26">
        <v>0</v>
      </c>
      <c r="Y19" s="27"/>
      <c r="Z19" s="27"/>
      <c r="AA19" s="189"/>
      <c r="AB19" s="178"/>
      <c r="AC19" s="170"/>
      <c r="AD19" s="198"/>
      <c r="AE19" s="86">
        <f>SUM(C19:AD19)</f>
        <v>3</v>
      </c>
      <c r="AF19" s="24">
        <v>575</v>
      </c>
      <c r="AG19" s="25">
        <v>4</v>
      </c>
      <c r="AH19" s="28"/>
      <c r="AI19" s="12">
        <f>(AE19*AF19)+(AG19*(AF19/8)*1.5+(AH19*(AF19/8)*2))</f>
        <v>2156.25</v>
      </c>
    </row>
    <row r="20" spans="1:35" ht="22" customHeight="1" thickBot="1">
      <c r="A20" s="73">
        <v>175</v>
      </c>
      <c r="B20" s="238" t="s">
        <v>28</v>
      </c>
      <c r="C20" s="78">
        <v>0</v>
      </c>
      <c r="D20" s="184">
        <v>0</v>
      </c>
      <c r="E20" s="25">
        <v>0</v>
      </c>
      <c r="F20" s="184">
        <v>0</v>
      </c>
      <c r="G20" s="184">
        <v>0</v>
      </c>
      <c r="H20" s="170">
        <v>0</v>
      </c>
      <c r="I20" s="171">
        <v>0</v>
      </c>
      <c r="J20" s="26">
        <v>0</v>
      </c>
      <c r="K20" s="224">
        <v>0</v>
      </c>
      <c r="L20" s="224">
        <v>0</v>
      </c>
      <c r="M20" s="184">
        <v>0</v>
      </c>
      <c r="N20" s="184">
        <v>0</v>
      </c>
      <c r="O20" s="170">
        <v>0</v>
      </c>
      <c r="P20" s="198">
        <v>4</v>
      </c>
      <c r="Q20" s="26">
        <v>4</v>
      </c>
      <c r="R20" s="216">
        <v>4</v>
      </c>
      <c r="S20" s="216">
        <v>4</v>
      </c>
      <c r="T20" s="189">
        <v>0</v>
      </c>
      <c r="U20" s="178"/>
      <c r="V20" s="170"/>
      <c r="W20" s="198"/>
      <c r="X20" s="26">
        <v>0</v>
      </c>
      <c r="Y20" s="27">
        <v>0</v>
      </c>
      <c r="Z20" s="27"/>
      <c r="AA20" s="189"/>
      <c r="AB20" s="178"/>
      <c r="AC20" s="170"/>
      <c r="AD20" s="198"/>
      <c r="AE20" s="86">
        <f t="shared" ref="AE20:AE35" si="1">SUM(C20:AD20)</f>
        <v>16</v>
      </c>
      <c r="AF20" s="24">
        <v>738.25</v>
      </c>
      <c r="AG20" s="25"/>
      <c r="AH20" s="28"/>
      <c r="AI20" s="12">
        <f>(AE20*AF20)+(AG20*(AF20/10)*1.5+(AH20*(AF20/10)*2))</f>
        <v>11812</v>
      </c>
    </row>
    <row r="21" spans="1:35" ht="21" customHeight="1" thickBot="1">
      <c r="A21" s="115">
        <v>170</v>
      </c>
      <c r="B21" s="237" t="s">
        <v>29</v>
      </c>
      <c r="C21" s="78">
        <v>0</v>
      </c>
      <c r="D21" s="184">
        <v>0</v>
      </c>
      <c r="E21" s="25">
        <v>0</v>
      </c>
      <c r="F21" s="184">
        <v>0</v>
      </c>
      <c r="G21" s="184">
        <v>0</v>
      </c>
      <c r="H21" s="170"/>
      <c r="I21" s="171">
        <v>0</v>
      </c>
      <c r="J21" s="26">
        <v>0</v>
      </c>
      <c r="K21" s="224">
        <v>0</v>
      </c>
      <c r="L21" s="224">
        <v>0</v>
      </c>
      <c r="M21" s="184">
        <v>0</v>
      </c>
      <c r="N21" s="184">
        <v>0</v>
      </c>
      <c r="O21" s="170">
        <v>0</v>
      </c>
      <c r="P21" s="198">
        <v>0</v>
      </c>
      <c r="Q21" s="26">
        <v>0</v>
      </c>
      <c r="R21" s="216">
        <v>0</v>
      </c>
      <c r="S21" s="216"/>
      <c r="T21" s="189">
        <v>0</v>
      </c>
      <c r="U21" s="178"/>
      <c r="V21" s="170"/>
      <c r="W21" s="198"/>
      <c r="X21" s="26">
        <v>0</v>
      </c>
      <c r="Y21" s="27">
        <v>0</v>
      </c>
      <c r="Z21" s="27">
        <v>0</v>
      </c>
      <c r="AA21" s="189"/>
      <c r="AB21" s="178"/>
      <c r="AC21" s="170"/>
      <c r="AD21" s="198"/>
      <c r="AE21" s="86">
        <f t="shared" si="1"/>
        <v>0</v>
      </c>
      <c r="AF21" s="24">
        <v>738.25</v>
      </c>
      <c r="AG21" s="25"/>
      <c r="AH21" s="28"/>
      <c r="AI21" s="12">
        <f>(AE21*AF21)+(AG21*(AF21/10)*1.5+(AH21*(AF21/10)*2))</f>
        <v>0</v>
      </c>
    </row>
    <row r="22" spans="1:35" ht="21" customHeight="1" thickBot="1">
      <c r="A22" s="72">
        <v>171</v>
      </c>
      <c r="B22" s="237" t="s">
        <v>31</v>
      </c>
      <c r="C22" s="78">
        <v>0</v>
      </c>
      <c r="D22" s="184">
        <v>0</v>
      </c>
      <c r="E22" s="25">
        <v>0</v>
      </c>
      <c r="F22" s="184">
        <v>0</v>
      </c>
      <c r="G22" s="184">
        <v>0</v>
      </c>
      <c r="H22" s="170"/>
      <c r="I22" s="171">
        <v>0</v>
      </c>
      <c r="J22" s="26">
        <v>0</v>
      </c>
      <c r="K22" s="224"/>
      <c r="L22" s="224"/>
      <c r="M22" s="184">
        <v>0</v>
      </c>
      <c r="N22" s="184">
        <v>0</v>
      </c>
      <c r="O22" s="170"/>
      <c r="P22" s="198"/>
      <c r="Q22" s="26">
        <v>0</v>
      </c>
      <c r="R22" s="216"/>
      <c r="S22" s="216"/>
      <c r="T22" s="189"/>
      <c r="U22" s="178"/>
      <c r="V22" s="170"/>
      <c r="W22" s="198"/>
      <c r="X22" s="26"/>
      <c r="Y22" s="27"/>
      <c r="Z22" s="27"/>
      <c r="AA22" s="189"/>
      <c r="AB22" s="178"/>
      <c r="AC22" s="170"/>
      <c r="AD22" s="198"/>
      <c r="AE22" s="86">
        <f t="shared" si="1"/>
        <v>0</v>
      </c>
      <c r="AF22" s="24">
        <v>750</v>
      </c>
      <c r="AG22" s="25"/>
      <c r="AH22" s="28"/>
      <c r="AI22" s="12">
        <f>(AE22*AF22)+(AG22*(AF22/10)*1.5+(AH22*(AF22/10)*2))</f>
        <v>0</v>
      </c>
    </row>
    <row r="23" spans="1:35" ht="20" customHeight="1" thickBot="1">
      <c r="A23" s="72">
        <v>172</v>
      </c>
      <c r="B23" s="237" t="s">
        <v>46</v>
      </c>
      <c r="C23" s="79">
        <v>0</v>
      </c>
      <c r="D23" s="185">
        <v>0</v>
      </c>
      <c r="E23" s="15">
        <v>0</v>
      </c>
      <c r="F23" s="185">
        <v>0</v>
      </c>
      <c r="G23" s="185">
        <v>0</v>
      </c>
      <c r="H23" s="230"/>
      <c r="I23" s="173">
        <v>0</v>
      </c>
      <c r="J23" s="235">
        <v>0</v>
      </c>
      <c r="K23" s="236">
        <v>0</v>
      </c>
      <c r="L23" s="236">
        <v>0</v>
      </c>
      <c r="M23" s="185">
        <v>0</v>
      </c>
      <c r="N23" s="185">
        <v>0</v>
      </c>
      <c r="O23" s="230"/>
      <c r="P23" s="199"/>
      <c r="Q23" s="31">
        <v>0</v>
      </c>
      <c r="R23" s="217"/>
      <c r="S23" s="217"/>
      <c r="T23" s="190"/>
      <c r="U23" s="191"/>
      <c r="V23" s="172"/>
      <c r="W23" s="199"/>
      <c r="X23" s="31"/>
      <c r="Y23" s="32"/>
      <c r="Z23" s="32"/>
      <c r="AA23" s="190"/>
      <c r="AB23" s="191"/>
      <c r="AC23" s="172"/>
      <c r="AD23" s="199"/>
      <c r="AE23" s="87">
        <f t="shared" si="1"/>
        <v>0</v>
      </c>
      <c r="AF23" s="14">
        <v>750</v>
      </c>
      <c r="AG23" s="15">
        <v>0</v>
      </c>
      <c r="AH23" s="16"/>
      <c r="AI23" s="12">
        <f>(AE23*AF23)+(AG23*(AF23/10)*1.5+(AH23*(AF23/10)*2))</f>
        <v>0</v>
      </c>
    </row>
    <row r="24" spans="1:35" ht="22" customHeight="1">
      <c r="A24" s="72">
        <v>173</v>
      </c>
      <c r="B24" s="82" t="s">
        <v>52</v>
      </c>
      <c r="C24" s="116"/>
      <c r="D24" s="183"/>
      <c r="E24" s="10"/>
      <c r="F24" s="183"/>
      <c r="G24" s="234"/>
      <c r="H24" s="170"/>
      <c r="I24" s="169">
        <v>0</v>
      </c>
      <c r="J24" s="117">
        <v>0</v>
      </c>
      <c r="K24" s="223">
        <v>0</v>
      </c>
      <c r="L24" s="223">
        <v>0</v>
      </c>
      <c r="M24" s="183"/>
      <c r="N24" s="183"/>
      <c r="O24" s="168">
        <v>0</v>
      </c>
      <c r="P24" s="197">
        <v>0</v>
      </c>
      <c r="Q24" s="117">
        <v>0</v>
      </c>
      <c r="R24" s="215"/>
      <c r="S24" s="215"/>
      <c r="T24" s="188"/>
      <c r="U24" s="183"/>
      <c r="V24" s="168"/>
      <c r="W24" s="197"/>
      <c r="X24" s="117"/>
      <c r="Y24" s="118"/>
      <c r="Z24" s="118"/>
      <c r="AA24" s="188"/>
      <c r="AB24" s="183"/>
      <c r="AC24" s="168"/>
      <c r="AD24" s="197"/>
      <c r="AE24" s="119">
        <f t="shared" si="1"/>
        <v>0</v>
      </c>
      <c r="AF24" s="120">
        <v>750</v>
      </c>
      <c r="AG24" s="10"/>
      <c r="AH24" s="11"/>
      <c r="AI24" s="12">
        <f>(AE24*AF24)</f>
        <v>0</v>
      </c>
    </row>
    <row r="25" spans="1:35" ht="22" customHeight="1">
      <c r="A25" s="72">
        <v>174</v>
      </c>
      <c r="B25" s="246" t="s">
        <v>38</v>
      </c>
      <c r="C25" s="78"/>
      <c r="D25" s="184"/>
      <c r="E25" s="25"/>
      <c r="F25" s="184"/>
      <c r="G25" s="184"/>
      <c r="H25" s="164"/>
      <c r="I25" s="165"/>
      <c r="J25" s="26">
        <v>0</v>
      </c>
      <c r="K25" s="224">
        <v>0</v>
      </c>
      <c r="L25" s="224"/>
      <c r="M25" s="184"/>
      <c r="N25" s="184"/>
      <c r="O25" s="164"/>
      <c r="P25" s="198"/>
      <c r="Q25" s="26"/>
      <c r="R25" s="216"/>
      <c r="S25" s="216"/>
      <c r="T25" s="189"/>
      <c r="U25" s="178"/>
      <c r="V25" s="170"/>
      <c r="W25" s="198"/>
      <c r="X25" s="26">
        <v>0</v>
      </c>
      <c r="Y25" s="27">
        <v>0</v>
      </c>
      <c r="Z25" s="27">
        <v>0</v>
      </c>
      <c r="AA25" s="189"/>
      <c r="AB25" s="178"/>
      <c r="AC25" s="170"/>
      <c r="AD25" s="198"/>
      <c r="AE25" s="86">
        <f t="shared" si="1"/>
        <v>0</v>
      </c>
      <c r="AF25" s="24">
        <v>700</v>
      </c>
      <c r="AG25" s="25"/>
      <c r="AH25" s="28"/>
      <c r="AI25" s="29">
        <f>(AE25*AF25)+(AG25*(AF25/10)*1.5+(AH25*(AF25/10)*2))</f>
        <v>0</v>
      </c>
    </row>
    <row r="26" spans="1:35" ht="21" customHeight="1" thickBot="1">
      <c r="A26" s="73">
        <v>175</v>
      </c>
      <c r="B26" s="114" t="s">
        <v>39</v>
      </c>
      <c r="C26" s="78"/>
      <c r="D26" s="184"/>
      <c r="E26" s="25"/>
      <c r="F26" s="184"/>
      <c r="G26" s="184"/>
      <c r="H26" s="170"/>
      <c r="I26" s="171"/>
      <c r="J26" s="26">
        <v>0</v>
      </c>
      <c r="K26" s="224">
        <v>0</v>
      </c>
      <c r="L26" s="224">
        <v>0</v>
      </c>
      <c r="M26" s="184"/>
      <c r="N26" s="184"/>
      <c r="O26" s="170">
        <v>0</v>
      </c>
      <c r="P26" s="198"/>
      <c r="Q26" s="26">
        <v>0</v>
      </c>
      <c r="R26" s="216">
        <v>0</v>
      </c>
      <c r="S26" s="216">
        <v>0</v>
      </c>
      <c r="T26" s="189">
        <v>0</v>
      </c>
      <c r="U26" s="178"/>
      <c r="V26" s="170"/>
      <c r="W26" s="198"/>
      <c r="X26" s="26">
        <v>0</v>
      </c>
      <c r="Y26" s="27"/>
      <c r="Z26" s="27">
        <v>0</v>
      </c>
      <c r="AA26" s="189"/>
      <c r="AB26" s="178"/>
      <c r="AC26" s="170"/>
      <c r="AD26" s="198"/>
      <c r="AE26" s="86">
        <f t="shared" si="1"/>
        <v>0</v>
      </c>
      <c r="AF26" s="24">
        <v>538</v>
      </c>
      <c r="AG26" s="25"/>
      <c r="AH26" s="28">
        <v>0</v>
      </c>
      <c r="AI26" s="29">
        <f>(AE26*AF26)+(AG26*(AF26/10)*1.5+(AH26*(AF26/10)*2))</f>
        <v>0</v>
      </c>
    </row>
    <row r="27" spans="1:35" ht="21" customHeight="1">
      <c r="A27" s="74">
        <v>176</v>
      </c>
      <c r="B27" s="83"/>
      <c r="C27" s="78"/>
      <c r="D27" s="184"/>
      <c r="E27" s="25"/>
      <c r="F27" s="184"/>
      <c r="G27" s="184"/>
      <c r="H27" s="170"/>
      <c r="I27" s="171"/>
      <c r="J27" s="26"/>
      <c r="K27" s="224"/>
      <c r="L27" s="224"/>
      <c r="M27" s="184"/>
      <c r="N27" s="184"/>
      <c r="O27" s="170"/>
      <c r="P27" s="198"/>
      <c r="Q27" s="26"/>
      <c r="R27" s="216"/>
      <c r="S27" s="216"/>
      <c r="T27" s="189"/>
      <c r="U27" s="178"/>
      <c r="V27" s="170"/>
      <c r="W27" s="198"/>
      <c r="X27" s="26"/>
      <c r="Y27" s="27"/>
      <c r="Z27" s="27"/>
      <c r="AA27" s="189"/>
      <c r="AB27" s="178"/>
      <c r="AC27" s="170"/>
      <c r="AD27" s="198"/>
      <c r="AE27" s="86">
        <f t="shared" si="1"/>
        <v>0</v>
      </c>
      <c r="AF27" s="24">
        <v>550</v>
      </c>
      <c r="AG27" s="25"/>
      <c r="AH27" s="28"/>
      <c r="AI27" s="29">
        <f>(AE27*AF27)+(AG27*(AF27/10)*1.5+(AH27*(AF27/10)*2))</f>
        <v>0</v>
      </c>
    </row>
    <row r="28" spans="1:35" ht="21" customHeight="1">
      <c r="A28" s="72">
        <v>177</v>
      </c>
      <c r="B28" s="83"/>
      <c r="C28" s="78"/>
      <c r="D28" s="181"/>
      <c r="E28" s="25"/>
      <c r="F28" s="181"/>
      <c r="G28" s="181"/>
      <c r="H28" s="170"/>
      <c r="I28" s="171"/>
      <c r="J28" s="26"/>
      <c r="K28" s="224"/>
      <c r="L28" s="224"/>
      <c r="M28" s="181"/>
      <c r="N28" s="181"/>
      <c r="O28" s="170"/>
      <c r="P28" s="198"/>
      <c r="Q28" s="26"/>
      <c r="R28" s="216"/>
      <c r="S28" s="216"/>
      <c r="T28" s="189"/>
      <c r="U28" s="178"/>
      <c r="V28" s="170"/>
      <c r="W28" s="198"/>
      <c r="X28" s="26"/>
      <c r="Y28" s="27"/>
      <c r="Z28" s="27"/>
      <c r="AA28" s="189"/>
      <c r="AB28" s="178"/>
      <c r="AC28" s="170"/>
      <c r="AD28" s="198"/>
      <c r="AE28" s="86">
        <f t="shared" si="1"/>
        <v>0</v>
      </c>
      <c r="AF28" s="24">
        <v>600</v>
      </c>
      <c r="AG28" s="25"/>
      <c r="AH28" s="28"/>
      <c r="AI28" s="29">
        <f>(AE28*AF28)+(AG28*(AF28/10)*1.5+(AH28*(AF28/10)*2))</f>
        <v>0</v>
      </c>
    </row>
    <row r="29" spans="1:35" ht="21" customHeight="1" thickBot="1">
      <c r="A29" s="72">
        <v>178</v>
      </c>
      <c r="B29" s="122"/>
      <c r="C29" s="79"/>
      <c r="D29" s="185"/>
      <c r="E29" s="15"/>
      <c r="F29" s="185"/>
      <c r="G29" s="185"/>
      <c r="H29" s="172"/>
      <c r="I29" s="173"/>
      <c r="J29" s="31"/>
      <c r="K29" s="225"/>
      <c r="L29" s="225"/>
      <c r="M29" s="185"/>
      <c r="N29" s="185"/>
      <c r="O29" s="172"/>
      <c r="P29" s="199"/>
      <c r="Q29" s="31"/>
      <c r="R29" s="217"/>
      <c r="S29" s="217"/>
      <c r="T29" s="190"/>
      <c r="U29" s="191"/>
      <c r="V29" s="172"/>
      <c r="W29" s="199"/>
      <c r="X29" s="31"/>
      <c r="Y29" s="32"/>
      <c r="Z29" s="32"/>
      <c r="AA29" s="190"/>
      <c r="AB29" s="191"/>
      <c r="AC29" s="172"/>
      <c r="AD29" s="199"/>
      <c r="AE29" s="87">
        <f t="shared" si="1"/>
        <v>0</v>
      </c>
      <c r="AF29" s="14">
        <v>550</v>
      </c>
      <c r="AG29" s="15"/>
      <c r="AH29" s="16"/>
      <c r="AI29" s="34">
        <f>(AE29*AF29)+(AG29*(AF29/10)*1.5+(AH29*(AF29/10)*2))</f>
        <v>0</v>
      </c>
    </row>
    <row r="30" spans="1:35" ht="21" customHeight="1">
      <c r="A30" s="72">
        <v>178</v>
      </c>
      <c r="B30" s="114"/>
      <c r="C30" s="77"/>
      <c r="D30" s="178"/>
      <c r="E30" s="21"/>
      <c r="F30" s="178"/>
      <c r="G30" s="178"/>
      <c r="H30" s="164"/>
      <c r="I30" s="165"/>
      <c r="J30" s="26"/>
      <c r="K30" s="224"/>
      <c r="L30" s="224"/>
      <c r="M30" s="178"/>
      <c r="N30" s="178"/>
      <c r="O30" s="164"/>
      <c r="P30" s="195"/>
      <c r="Q30" s="26"/>
      <c r="R30" s="216"/>
      <c r="S30" s="216"/>
      <c r="T30" s="189"/>
      <c r="U30" s="178"/>
      <c r="V30" s="164"/>
      <c r="W30" s="195"/>
      <c r="X30" s="26"/>
      <c r="Y30" s="27"/>
      <c r="Z30" s="27"/>
      <c r="AA30" s="189"/>
      <c r="AB30" s="178"/>
      <c r="AC30" s="164"/>
      <c r="AD30" s="195"/>
      <c r="AE30" s="85">
        <f t="shared" si="1"/>
        <v>0</v>
      </c>
      <c r="AF30" s="20"/>
      <c r="AG30" s="21"/>
      <c r="AH30" s="22"/>
      <c r="AI30" s="23">
        <f>(AE30*AF30)+(AG30*(AF30/12)*1.5+(AH30*(AF30/12)*2))</f>
        <v>0</v>
      </c>
    </row>
    <row r="31" spans="1:35" ht="21" customHeight="1">
      <c r="A31" s="72">
        <v>178</v>
      </c>
      <c r="B31" s="83"/>
      <c r="C31" s="78"/>
      <c r="D31" s="184"/>
      <c r="E31" s="25"/>
      <c r="F31" s="184"/>
      <c r="G31" s="184"/>
      <c r="H31" s="170"/>
      <c r="I31" s="171"/>
      <c r="J31" s="26"/>
      <c r="K31" s="224"/>
      <c r="L31" s="224"/>
      <c r="M31" s="184"/>
      <c r="N31" s="184"/>
      <c r="O31" s="170"/>
      <c r="P31" s="198"/>
      <c r="Q31" s="26"/>
      <c r="R31" s="216"/>
      <c r="S31" s="216"/>
      <c r="T31" s="189"/>
      <c r="U31" s="178"/>
      <c r="V31" s="170"/>
      <c r="W31" s="198"/>
      <c r="X31" s="26"/>
      <c r="Y31" s="27"/>
      <c r="Z31" s="27"/>
      <c r="AA31" s="189"/>
      <c r="AB31" s="178"/>
      <c r="AC31" s="170"/>
      <c r="AD31" s="198"/>
      <c r="AE31" s="86">
        <f t="shared" si="1"/>
        <v>0</v>
      </c>
      <c r="AF31" s="24"/>
      <c r="AG31" s="25"/>
      <c r="AH31" s="28"/>
      <c r="AI31" s="29">
        <f>(AE31*AF31)+(AG31*(AF31/12)*1.5+(AH31*(AF31/12)*2))</f>
        <v>0</v>
      </c>
    </row>
    <row r="32" spans="1:35" ht="26" customHeight="1" thickBot="1">
      <c r="A32" s="73"/>
      <c r="B32" s="83" t="s">
        <v>17</v>
      </c>
      <c r="C32" s="78">
        <v>0</v>
      </c>
      <c r="D32" s="184">
        <v>0</v>
      </c>
      <c r="E32" s="25">
        <v>0</v>
      </c>
      <c r="F32" s="184">
        <v>0</v>
      </c>
      <c r="G32" s="184">
        <v>0</v>
      </c>
      <c r="H32" s="170">
        <v>0</v>
      </c>
      <c r="I32" s="171">
        <v>0</v>
      </c>
      <c r="J32" s="26">
        <v>0</v>
      </c>
      <c r="K32" s="224">
        <v>0</v>
      </c>
      <c r="L32" s="224">
        <v>0</v>
      </c>
      <c r="M32" s="184">
        <v>0</v>
      </c>
      <c r="N32" s="184">
        <v>0</v>
      </c>
      <c r="O32" s="170">
        <v>1</v>
      </c>
      <c r="P32" s="198">
        <v>2</v>
      </c>
      <c r="Q32" s="26">
        <v>6</v>
      </c>
      <c r="R32" s="216">
        <v>6</v>
      </c>
      <c r="S32" s="216">
        <v>6</v>
      </c>
      <c r="T32" s="189">
        <v>0</v>
      </c>
      <c r="U32" s="178">
        <v>0</v>
      </c>
      <c r="V32" s="170">
        <v>6</v>
      </c>
      <c r="W32" s="198">
        <v>3</v>
      </c>
      <c r="X32" s="26">
        <v>0</v>
      </c>
      <c r="Y32" s="27">
        <v>0</v>
      </c>
      <c r="Z32" s="27">
        <v>0</v>
      </c>
      <c r="AA32" s="189">
        <v>0</v>
      </c>
      <c r="AB32" s="178">
        <v>0</v>
      </c>
      <c r="AC32" s="170">
        <v>0</v>
      </c>
      <c r="AD32" s="198">
        <v>0</v>
      </c>
      <c r="AE32" s="86">
        <f t="shared" si="1"/>
        <v>30</v>
      </c>
      <c r="AF32" s="24">
        <v>225</v>
      </c>
      <c r="AG32" s="25"/>
      <c r="AH32" s="28"/>
      <c r="AI32" s="29">
        <f>(AE32*AF32)+(AG32*(AF32/12)*1.5+(AH32*(AF32/12)*2))</f>
        <v>6750</v>
      </c>
    </row>
    <row r="33" spans="1:35" ht="22" customHeight="1">
      <c r="A33" s="70"/>
      <c r="B33" s="83"/>
      <c r="C33" s="78"/>
      <c r="D33" s="184"/>
      <c r="E33" s="25"/>
      <c r="F33" s="184"/>
      <c r="G33" s="184"/>
      <c r="H33" s="170"/>
      <c r="I33" s="171"/>
      <c r="J33" s="26"/>
      <c r="K33" s="224"/>
      <c r="L33" s="224"/>
      <c r="M33" s="184"/>
      <c r="N33" s="184"/>
      <c r="O33" s="170"/>
      <c r="P33" s="198"/>
      <c r="Q33" s="26"/>
      <c r="R33" s="216"/>
      <c r="S33" s="216"/>
      <c r="T33" s="189"/>
      <c r="U33" s="178"/>
      <c r="V33" s="170"/>
      <c r="W33" s="198"/>
      <c r="X33" s="26"/>
      <c r="Y33" s="27"/>
      <c r="Z33" s="27"/>
      <c r="AA33" s="189"/>
      <c r="AB33" s="178"/>
      <c r="AC33" s="170"/>
      <c r="AD33" s="198"/>
      <c r="AE33" s="86">
        <f t="shared" si="1"/>
        <v>0</v>
      </c>
      <c r="AF33" s="24">
        <v>250</v>
      </c>
      <c r="AG33" s="25"/>
      <c r="AH33" s="28"/>
      <c r="AI33" s="29">
        <f>(AE33*AF33)+(AG33*(AF33/12)*1.5+(AH33*(AF33/12)*2))</f>
        <v>0</v>
      </c>
    </row>
    <row r="34" spans="1:35" ht="23" customHeight="1">
      <c r="B34" s="83"/>
      <c r="C34" s="78"/>
      <c r="D34" s="184"/>
      <c r="E34" s="25"/>
      <c r="F34" s="184"/>
      <c r="G34" s="184"/>
      <c r="H34" s="170"/>
      <c r="I34" s="171"/>
      <c r="J34" s="26"/>
      <c r="K34" s="224"/>
      <c r="L34" s="224"/>
      <c r="M34" s="184"/>
      <c r="N34" s="184"/>
      <c r="O34" s="170"/>
      <c r="P34" s="198"/>
      <c r="Q34" s="26"/>
      <c r="R34" s="216"/>
      <c r="S34" s="216"/>
      <c r="T34" s="189"/>
      <c r="U34" s="178"/>
      <c r="V34" s="170"/>
      <c r="W34" s="198"/>
      <c r="X34" s="26"/>
      <c r="Y34" s="27"/>
      <c r="Z34" s="27"/>
      <c r="AA34" s="189"/>
      <c r="AB34" s="178"/>
      <c r="AC34" s="170"/>
      <c r="AD34" s="198"/>
      <c r="AE34" s="86">
        <f t="shared" si="1"/>
        <v>0</v>
      </c>
      <c r="AF34" s="24">
        <v>250</v>
      </c>
      <c r="AG34" s="25"/>
      <c r="AH34" s="28"/>
      <c r="AI34" s="29">
        <f>(AE34*AF34)+(AG34*(AF34/12)*1.5+(AH34*(AF34/12)*2))</f>
        <v>0</v>
      </c>
    </row>
    <row r="35" spans="1:35" ht="23" customHeight="1" thickBot="1">
      <c r="B35" s="84"/>
      <c r="C35" s="79"/>
      <c r="D35" s="185"/>
      <c r="E35" s="15"/>
      <c r="F35" s="185"/>
      <c r="G35" s="185"/>
      <c r="H35" s="172"/>
      <c r="I35" s="173"/>
      <c r="J35" s="31"/>
      <c r="K35" s="225"/>
      <c r="L35" s="225"/>
      <c r="M35" s="185"/>
      <c r="N35" s="185"/>
      <c r="O35" s="172"/>
      <c r="P35" s="199"/>
      <c r="Q35" s="31"/>
      <c r="R35" s="217"/>
      <c r="S35" s="217"/>
      <c r="T35" s="190"/>
      <c r="U35" s="182"/>
      <c r="V35" s="172"/>
      <c r="W35" s="199"/>
      <c r="X35" s="31"/>
      <c r="Y35" s="32"/>
      <c r="Z35" s="33"/>
      <c r="AA35" s="207"/>
      <c r="AB35" s="191"/>
      <c r="AC35" s="172"/>
      <c r="AD35" s="199"/>
      <c r="AE35" s="87">
        <f t="shared" si="1"/>
        <v>0</v>
      </c>
      <c r="AF35" s="14"/>
      <c r="AG35" s="15"/>
      <c r="AH35" s="16"/>
      <c r="AI35" s="34">
        <f>(AE35*AF35)+(AG35*(AF35/10)*1.5+(AH35*(AF35/10)*2))</f>
        <v>0</v>
      </c>
    </row>
    <row r="36" spans="1:35" ht="17">
      <c r="B36" s="35"/>
      <c r="C36" s="2"/>
      <c r="D36" s="2"/>
      <c r="E36" s="2"/>
      <c r="F36" s="36"/>
      <c r="G36" s="36"/>
      <c r="H36" s="37"/>
      <c r="I36" s="37"/>
      <c r="J36" s="37"/>
      <c r="K36" s="37"/>
      <c r="L36" s="37"/>
      <c r="M36" s="37"/>
      <c r="N36" s="37"/>
      <c r="O36" s="37"/>
      <c r="P36" s="37"/>
      <c r="X36" s="37"/>
      <c r="Y36" s="37"/>
      <c r="Z36" s="37"/>
      <c r="AA36" s="37"/>
      <c r="AB36" s="37"/>
      <c r="AC36" s="37"/>
      <c r="AD36" s="37"/>
      <c r="AE36" s="2"/>
      <c r="AF36" s="38" t="s">
        <v>13</v>
      </c>
      <c r="AG36" s="39"/>
      <c r="AH36" s="40"/>
      <c r="AI36" s="41">
        <f>SUM(AI9:AI35)</f>
        <v>72211.713000000003</v>
      </c>
    </row>
    <row r="37" spans="1:35" ht="18" thickBot="1">
      <c r="B37" s="35"/>
      <c r="C37" s="2"/>
      <c r="D37" s="2"/>
      <c r="E37" s="2"/>
      <c r="F37" s="36"/>
      <c r="G37" s="36"/>
      <c r="H37" s="37"/>
      <c r="I37" s="37"/>
      <c r="J37" s="37"/>
      <c r="K37" s="37"/>
      <c r="L37" s="37"/>
      <c r="M37" s="37"/>
      <c r="N37" s="37"/>
      <c r="O37" s="37"/>
      <c r="P37" s="37"/>
      <c r="X37" s="37"/>
      <c r="Y37" s="37"/>
      <c r="Z37" s="37"/>
      <c r="AA37" s="37"/>
      <c r="AB37" s="37"/>
      <c r="AC37" s="37"/>
      <c r="AD37" s="37"/>
      <c r="AE37" s="2"/>
      <c r="AF37" s="42" t="s">
        <v>53</v>
      </c>
      <c r="AG37" s="43"/>
      <c r="AH37" s="44"/>
      <c r="AI37" s="45">
        <f>AI36*0.27</f>
        <v>19497.162510000002</v>
      </c>
    </row>
    <row r="38" spans="1:35" ht="18" thickBot="1">
      <c r="B38" s="35"/>
      <c r="C38" s="2"/>
      <c r="D38" s="2"/>
      <c r="E38" s="2"/>
      <c r="F38" s="36"/>
      <c r="G38" s="36"/>
      <c r="H38" s="37"/>
      <c r="I38" s="37"/>
      <c r="J38" s="37"/>
      <c r="K38" s="37"/>
      <c r="L38" s="37"/>
      <c r="M38" s="37"/>
      <c r="N38" s="37"/>
      <c r="O38" s="37"/>
      <c r="P38" s="37"/>
      <c r="X38" s="37"/>
      <c r="Y38" s="37"/>
      <c r="Z38" s="37"/>
      <c r="AA38" s="37"/>
      <c r="AB38" s="37"/>
      <c r="AC38" s="37"/>
      <c r="AD38" s="37"/>
      <c r="AE38" s="46" t="s">
        <v>14</v>
      </c>
      <c r="AF38" s="47" t="s">
        <v>12</v>
      </c>
      <c r="AG38" s="48"/>
      <c r="AH38" s="49"/>
      <c r="AI38" s="50">
        <f>AI36+AI37</f>
        <v>91708.875510000013</v>
      </c>
    </row>
    <row r="39" spans="1:35" ht="19" thickBot="1">
      <c r="O39" s="13"/>
      <c r="Q39" s="13"/>
      <c r="R39" s="13"/>
      <c r="S39" s="13"/>
      <c r="T39" s="13"/>
      <c r="U39" s="13"/>
      <c r="V39" s="13"/>
      <c r="X39" s="51"/>
      <c r="Y39" s="52"/>
      <c r="Z39" s="53"/>
      <c r="AA39" s="53"/>
      <c r="AB39" s="54"/>
      <c r="AC39" s="1"/>
    </row>
    <row r="40" spans="1:35" ht="18">
      <c r="J40" s="124" t="s">
        <v>15</v>
      </c>
      <c r="K40" s="125"/>
      <c r="L40" s="126"/>
      <c r="M40" s="126"/>
      <c r="N40" s="126"/>
      <c r="O40" s="127"/>
      <c r="P40" s="127"/>
      <c r="Q40" s="128"/>
      <c r="R40" s="129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30"/>
    </row>
    <row r="41" spans="1:35" ht="18">
      <c r="J41" s="131">
        <v>183</v>
      </c>
      <c r="K41" s="55" t="s">
        <v>41</v>
      </c>
      <c r="L41" s="55"/>
      <c r="M41" s="55"/>
      <c r="N41" s="55"/>
      <c r="O41" s="55"/>
      <c r="P41" s="55"/>
      <c r="Q41" s="55"/>
      <c r="R41" s="56"/>
      <c r="S41" s="55"/>
      <c r="T41" s="55"/>
      <c r="U41" s="55"/>
      <c r="V41" s="55"/>
      <c r="W41" s="55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132">
        <v>0</v>
      </c>
    </row>
    <row r="42" spans="1:35" ht="18">
      <c r="J42" s="131">
        <v>184</v>
      </c>
      <c r="K42" s="55" t="s">
        <v>42</v>
      </c>
      <c r="L42" s="55"/>
      <c r="M42" s="55"/>
      <c r="N42" s="55"/>
      <c r="O42" s="55"/>
      <c r="P42" s="55"/>
      <c r="Q42" s="55"/>
      <c r="R42" s="56"/>
      <c r="S42" s="55"/>
      <c r="T42" s="55"/>
      <c r="U42" s="55"/>
      <c r="V42" s="55"/>
      <c r="W42" s="55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132">
        <v>1000</v>
      </c>
    </row>
    <row r="43" spans="1:35" ht="18">
      <c r="J43" s="131">
        <v>185</v>
      </c>
      <c r="K43" s="156" t="s">
        <v>47</v>
      </c>
      <c r="L43" s="55"/>
      <c r="M43" s="55"/>
      <c r="N43" s="55"/>
      <c r="O43" s="55"/>
      <c r="P43" s="55"/>
      <c r="Q43" s="55"/>
      <c r="R43" s="56"/>
      <c r="S43" s="55"/>
      <c r="T43" s="55"/>
      <c r="U43" s="55"/>
      <c r="V43" s="55"/>
      <c r="W43" s="55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132">
        <v>8500</v>
      </c>
    </row>
    <row r="44" spans="1:35" ht="18">
      <c r="J44" s="131">
        <v>186</v>
      </c>
      <c r="K44" s="55" t="s">
        <v>48</v>
      </c>
      <c r="L44" s="55"/>
      <c r="M44" s="55"/>
      <c r="N44" s="55"/>
      <c r="O44" s="55"/>
      <c r="P44" s="55"/>
      <c r="Q44" s="55"/>
      <c r="R44" s="56"/>
      <c r="S44" s="55"/>
      <c r="T44" s="55"/>
      <c r="U44" s="55"/>
      <c r="V44" s="55"/>
      <c r="W44" s="55"/>
      <c r="X44" s="55"/>
      <c r="Y44" s="55"/>
      <c r="Z44" s="55"/>
      <c r="AA44" s="55"/>
      <c r="AB44" s="57"/>
      <c r="AC44" s="57"/>
      <c r="AD44" s="57"/>
      <c r="AE44" s="57"/>
      <c r="AF44" s="57"/>
      <c r="AG44" s="57"/>
      <c r="AH44" s="57"/>
      <c r="AI44" s="132">
        <v>0</v>
      </c>
    </row>
    <row r="45" spans="1:35" ht="18">
      <c r="J45" s="131">
        <v>187</v>
      </c>
      <c r="K45" s="55" t="s">
        <v>32</v>
      </c>
      <c r="L45" s="55"/>
      <c r="M45" s="55"/>
      <c r="N45" s="55"/>
      <c r="O45" s="55"/>
      <c r="P45" s="55"/>
      <c r="Q45" s="55"/>
      <c r="R45" s="56"/>
      <c r="S45" s="55"/>
      <c r="T45" s="55"/>
      <c r="U45" s="55"/>
      <c r="V45" s="55"/>
      <c r="W45" s="55"/>
      <c r="X45" s="55"/>
      <c r="Y45" s="55"/>
      <c r="Z45" s="55"/>
      <c r="AA45" s="55"/>
      <c r="AB45" s="57"/>
      <c r="AC45" s="57"/>
      <c r="AD45" s="57"/>
      <c r="AE45" s="57"/>
      <c r="AF45" s="57"/>
      <c r="AG45" s="57"/>
      <c r="AH45" s="57"/>
      <c r="AI45" s="132">
        <v>7000</v>
      </c>
    </row>
    <row r="46" spans="1:35" ht="17" thickBot="1">
      <c r="J46" s="240">
        <v>188</v>
      </c>
      <c r="K46" s="136" t="s">
        <v>43</v>
      </c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2"/>
      <c r="Z46" s="241"/>
      <c r="AA46" s="241"/>
      <c r="AB46" s="243"/>
      <c r="AC46" s="241"/>
      <c r="AD46" s="241"/>
      <c r="AE46" s="241"/>
      <c r="AF46" s="241"/>
      <c r="AG46" s="241"/>
      <c r="AH46" s="241"/>
      <c r="AI46" s="244">
        <v>0</v>
      </c>
    </row>
    <row r="47" spans="1:35">
      <c r="J47" s="239"/>
      <c r="K47" s="156" t="s">
        <v>30</v>
      </c>
      <c r="P47"/>
      <c r="Y47"/>
      <c r="AB47"/>
      <c r="AD47" s="13"/>
      <c r="AF47" s="68"/>
      <c r="AI47" s="157">
        <v>2800</v>
      </c>
    </row>
    <row r="48" spans="1:35" ht="18">
      <c r="J48" s="131"/>
      <c r="K48" s="55" t="s">
        <v>18</v>
      </c>
      <c r="L48" s="55"/>
      <c r="M48" s="55"/>
      <c r="N48" s="55"/>
      <c r="O48" s="55"/>
      <c r="P48" s="55"/>
      <c r="Q48" s="55"/>
      <c r="R48" s="56"/>
      <c r="S48" s="55"/>
      <c r="T48" s="55"/>
      <c r="U48" s="55"/>
      <c r="V48" s="55"/>
      <c r="W48" s="55"/>
      <c r="X48" s="55"/>
      <c r="Y48" s="55"/>
      <c r="Z48" s="55"/>
      <c r="AA48" s="55"/>
      <c r="AB48" s="57"/>
      <c r="AC48" s="57"/>
      <c r="AD48" s="57"/>
      <c r="AE48" s="57"/>
      <c r="AF48" s="57"/>
      <c r="AG48" s="57"/>
      <c r="AH48" s="57"/>
      <c r="AI48" s="132">
        <v>3500</v>
      </c>
    </row>
    <row r="49" spans="3:35" ht="18">
      <c r="J49" s="131"/>
      <c r="K49" s="55"/>
      <c r="L49" s="55"/>
      <c r="M49" s="55"/>
      <c r="N49" s="55"/>
      <c r="O49" s="55"/>
      <c r="P49" s="55"/>
      <c r="Q49" s="55"/>
      <c r="R49" s="56"/>
      <c r="S49" s="55"/>
      <c r="T49" s="55"/>
      <c r="U49" s="55"/>
      <c r="V49" s="55"/>
      <c r="W49" s="55"/>
      <c r="X49" s="55"/>
      <c r="Y49" s="55"/>
      <c r="Z49" s="59" t="s">
        <v>12</v>
      </c>
      <c r="AA49" s="55"/>
      <c r="AB49" s="57"/>
      <c r="AC49" s="57"/>
      <c r="AD49" s="57"/>
      <c r="AE49" s="57"/>
      <c r="AF49" s="57"/>
      <c r="AG49" s="57"/>
      <c r="AH49" s="57"/>
      <c r="AI49" s="132"/>
    </row>
    <row r="50" spans="3:35" ht="18">
      <c r="J50" s="131"/>
      <c r="K50" s="55"/>
      <c r="L50" s="55"/>
      <c r="M50" s="55"/>
      <c r="N50" s="55"/>
      <c r="O50" s="55"/>
      <c r="P50" s="55"/>
      <c r="Q50" s="55"/>
      <c r="R50" s="56"/>
      <c r="S50" s="55"/>
      <c r="T50" s="55"/>
      <c r="U50" s="55"/>
      <c r="V50" s="55"/>
      <c r="W50" s="55"/>
      <c r="X50" s="55"/>
      <c r="Y50" s="55"/>
      <c r="Z50" s="133"/>
      <c r="AA50" s="55"/>
      <c r="AB50" s="57"/>
      <c r="AC50" s="57"/>
      <c r="AD50" s="57"/>
      <c r="AE50" s="57"/>
      <c r="AF50" s="57"/>
      <c r="AG50" s="57"/>
      <c r="AH50" s="57"/>
      <c r="AI50" s="132"/>
    </row>
    <row r="51" spans="3:35" ht="18">
      <c r="J51" s="131">
        <v>189</v>
      </c>
      <c r="K51" s="55" t="s">
        <v>19</v>
      </c>
      <c r="L51" s="55"/>
      <c r="M51" s="55"/>
      <c r="N51" s="55"/>
      <c r="O51" s="55"/>
      <c r="P51" s="55"/>
      <c r="Q51" s="55"/>
      <c r="R51" s="56"/>
      <c r="S51" s="123"/>
      <c r="T51" s="55"/>
      <c r="U51" s="55"/>
      <c r="V51" s="55"/>
      <c r="W51" s="55"/>
      <c r="X51" s="55"/>
      <c r="Y51" s="55"/>
      <c r="Z51" s="59"/>
      <c r="AA51" s="55"/>
      <c r="AB51" s="57"/>
      <c r="AC51" s="57"/>
      <c r="AD51" s="57"/>
      <c r="AE51" s="57"/>
      <c r="AF51" s="57"/>
      <c r="AG51" s="57"/>
      <c r="AH51" s="57"/>
      <c r="AI51" s="155"/>
    </row>
    <row r="52" spans="3:35" ht="18">
      <c r="J52" s="131"/>
      <c r="K52" s="55"/>
      <c r="L52" s="60"/>
      <c r="M52" s="55"/>
      <c r="N52" s="55"/>
      <c r="O52" s="55"/>
      <c r="P52" s="55"/>
      <c r="Q52" s="55"/>
      <c r="R52" s="56"/>
      <c r="S52" s="60" t="s">
        <v>59</v>
      </c>
      <c r="T52" s="55"/>
      <c r="U52" s="59"/>
      <c r="V52" s="59"/>
      <c r="W52" s="55"/>
      <c r="X52" s="55"/>
      <c r="Y52" s="55"/>
      <c r="Z52" s="59"/>
      <c r="AA52" s="55"/>
      <c r="AB52" s="61"/>
      <c r="AC52" s="57"/>
      <c r="AD52" s="57"/>
      <c r="AE52" s="57"/>
      <c r="AF52" s="57"/>
      <c r="AG52" s="57"/>
      <c r="AH52" s="57"/>
      <c r="AI52" s="132">
        <v>800</v>
      </c>
    </row>
    <row r="53" spans="3:35" ht="18">
      <c r="J53" s="131"/>
      <c r="K53" s="55"/>
      <c r="L53" s="60"/>
      <c r="M53" s="55"/>
      <c r="N53" s="55"/>
      <c r="O53" s="55"/>
      <c r="P53" s="55"/>
      <c r="Q53" s="55"/>
      <c r="R53" s="56"/>
      <c r="S53" s="60" t="s">
        <v>20</v>
      </c>
      <c r="T53" s="55"/>
      <c r="U53" s="59"/>
      <c r="V53" s="59"/>
      <c r="W53" s="55"/>
      <c r="X53" s="55"/>
      <c r="Y53" s="55"/>
      <c r="Z53" s="59"/>
      <c r="AA53" s="55"/>
      <c r="AB53" s="61"/>
      <c r="AC53" s="57"/>
      <c r="AD53" s="57"/>
      <c r="AE53" s="57"/>
      <c r="AF53" s="57"/>
      <c r="AG53" s="57"/>
      <c r="AH53" s="57"/>
      <c r="AI53" s="132">
        <v>500</v>
      </c>
    </row>
    <row r="54" spans="3:35" ht="18">
      <c r="J54" s="131"/>
      <c r="K54" s="55"/>
      <c r="L54" s="60"/>
      <c r="M54" s="55"/>
      <c r="N54" s="55"/>
      <c r="O54" s="55"/>
      <c r="P54" s="55"/>
      <c r="Q54" s="55"/>
      <c r="R54" s="56"/>
      <c r="S54" s="60"/>
      <c r="T54" s="55"/>
      <c r="U54" s="59"/>
      <c r="V54" s="59"/>
      <c r="W54" s="55"/>
      <c r="X54" s="55"/>
      <c r="Y54" s="55"/>
      <c r="Z54" s="59"/>
      <c r="AA54" s="55"/>
      <c r="AB54" s="61"/>
      <c r="AC54" s="57"/>
      <c r="AD54" s="57"/>
      <c r="AE54" s="57"/>
      <c r="AF54" s="57"/>
      <c r="AG54" s="57"/>
      <c r="AH54" s="57"/>
      <c r="AI54" s="132"/>
    </row>
    <row r="55" spans="3:35" ht="18">
      <c r="J55" s="131"/>
      <c r="K55" s="55"/>
      <c r="L55" s="60"/>
      <c r="M55" s="55"/>
      <c r="N55" s="55"/>
      <c r="O55" s="55"/>
      <c r="P55" s="55"/>
      <c r="Q55" s="55"/>
      <c r="R55" s="56"/>
      <c r="S55" s="60"/>
      <c r="T55" s="55"/>
      <c r="U55" s="59"/>
      <c r="V55" s="59"/>
      <c r="W55" s="55"/>
      <c r="X55" s="55"/>
      <c r="Y55" s="55"/>
      <c r="Z55" s="59"/>
      <c r="AA55" s="55"/>
      <c r="AB55" s="61"/>
      <c r="AC55" s="57"/>
      <c r="AD55" s="57"/>
      <c r="AE55" s="57"/>
      <c r="AF55" s="57"/>
      <c r="AG55" s="57"/>
      <c r="AH55" s="57"/>
      <c r="AI55" s="132"/>
    </row>
    <row r="56" spans="3:35" ht="18">
      <c r="J56" s="131"/>
      <c r="K56" s="55"/>
      <c r="L56" s="55"/>
      <c r="M56" s="55"/>
      <c r="N56" s="55"/>
      <c r="O56" s="55"/>
      <c r="P56" s="55"/>
      <c r="Q56" s="55"/>
      <c r="R56" s="56"/>
      <c r="S56" s="55"/>
      <c r="T56" s="59"/>
      <c r="U56" s="55"/>
      <c r="V56" s="59"/>
      <c r="W56" s="55"/>
      <c r="X56" s="55"/>
      <c r="Y56" s="55"/>
      <c r="Z56" s="59" t="s">
        <v>12</v>
      </c>
      <c r="AA56" s="59"/>
      <c r="AB56" s="61"/>
      <c r="AC56" s="57"/>
      <c r="AD56" s="57"/>
      <c r="AE56" s="57"/>
      <c r="AF56" s="57"/>
      <c r="AG56" s="57"/>
      <c r="AH56" s="57"/>
      <c r="AI56" s="132"/>
    </row>
    <row r="57" spans="3:35" ht="18">
      <c r="J57" s="131"/>
      <c r="K57" s="55"/>
      <c r="L57" s="55"/>
      <c r="M57" s="55"/>
      <c r="N57" s="55"/>
      <c r="O57" s="55"/>
      <c r="P57" s="55"/>
      <c r="Q57" s="55"/>
      <c r="R57" s="56"/>
      <c r="S57" s="55"/>
      <c r="T57" s="59"/>
      <c r="U57" s="55"/>
      <c r="V57" s="59"/>
      <c r="W57" s="55"/>
      <c r="X57" s="55"/>
      <c r="Y57" s="55"/>
      <c r="Z57" s="59"/>
      <c r="AA57" s="59"/>
      <c r="AB57" s="61"/>
      <c r="AC57" s="57"/>
      <c r="AD57" s="57"/>
      <c r="AE57" s="57"/>
      <c r="AF57" s="62"/>
      <c r="AG57" s="62"/>
      <c r="AH57" s="62"/>
      <c r="AI57" s="134"/>
    </row>
    <row r="58" spans="3:35" ht="18">
      <c r="J58" s="131">
        <v>190</v>
      </c>
      <c r="K58" s="55" t="s">
        <v>58</v>
      </c>
      <c r="L58" s="55"/>
      <c r="M58" s="55"/>
      <c r="N58" s="55"/>
      <c r="O58" s="55"/>
      <c r="P58" s="55"/>
      <c r="Q58" s="55"/>
      <c r="R58" s="56"/>
      <c r="S58" s="55"/>
      <c r="T58" s="59"/>
      <c r="U58" s="55"/>
      <c r="V58" s="59"/>
      <c r="W58" s="55"/>
      <c r="X58" s="55"/>
      <c r="Y58" s="55"/>
      <c r="Z58" s="59"/>
      <c r="AA58" s="59">
        <v>0</v>
      </c>
      <c r="AB58" s="61"/>
      <c r="AC58" s="57"/>
      <c r="AD58" s="57"/>
      <c r="AE58" s="57"/>
      <c r="AF58" s="62"/>
      <c r="AG58" s="62"/>
      <c r="AH58" s="62"/>
      <c r="AI58" s="134">
        <v>4650</v>
      </c>
    </row>
    <row r="59" spans="3:35" ht="18">
      <c r="J59" s="131"/>
      <c r="K59" s="55" t="s">
        <v>34</v>
      </c>
      <c r="L59" s="55"/>
      <c r="M59" s="55"/>
      <c r="N59" s="55"/>
      <c r="O59" s="55"/>
      <c r="P59" s="55"/>
      <c r="Q59" s="55"/>
      <c r="R59" s="56"/>
      <c r="S59" s="55"/>
      <c r="T59" s="59"/>
      <c r="U59" s="55"/>
      <c r="V59" s="59"/>
      <c r="W59" s="55"/>
      <c r="X59" s="55"/>
      <c r="Y59" s="55"/>
      <c r="Z59" s="59" t="s">
        <v>12</v>
      </c>
      <c r="AA59" s="59">
        <f>SUM(AA58:AA58)</f>
        <v>0</v>
      </c>
      <c r="AB59" s="61"/>
      <c r="AC59" s="57"/>
      <c r="AD59" s="57"/>
      <c r="AE59" s="57"/>
      <c r="AF59" s="62"/>
      <c r="AG59" s="62"/>
      <c r="AH59" s="62"/>
      <c r="AI59" s="245">
        <v>4500</v>
      </c>
    </row>
    <row r="60" spans="3:35" ht="18">
      <c r="J60" s="151">
        <v>191</v>
      </c>
      <c r="K60" s="58"/>
      <c r="L60" s="58"/>
      <c r="M60" s="58"/>
      <c r="N60" s="58"/>
      <c r="O60" s="58"/>
      <c r="P60" s="58"/>
      <c r="Q60" s="58"/>
      <c r="R60" s="152"/>
      <c r="S60" s="58"/>
      <c r="T60" s="153"/>
      <c r="U60" s="58"/>
      <c r="V60" s="153"/>
      <c r="W60" s="58"/>
      <c r="X60" s="58"/>
      <c r="Y60" s="58"/>
      <c r="Z60" s="153"/>
      <c r="AA60" s="153"/>
      <c r="AB60" s="154"/>
      <c r="AC60" s="62"/>
      <c r="AD60" s="62"/>
      <c r="AE60" s="62"/>
      <c r="AF60" s="62"/>
      <c r="AG60" s="62"/>
      <c r="AH60" s="62"/>
      <c r="AI60" s="134"/>
    </row>
    <row r="61" spans="3:35" ht="19" thickBot="1">
      <c r="J61" s="135">
        <v>192</v>
      </c>
      <c r="K61" s="136"/>
      <c r="L61" s="136"/>
      <c r="M61" s="136"/>
      <c r="N61" s="136"/>
      <c r="O61" s="136"/>
      <c r="P61" s="136"/>
      <c r="Q61" s="136"/>
      <c r="R61" s="137"/>
      <c r="S61" s="136"/>
      <c r="T61" s="136"/>
      <c r="U61" s="136"/>
      <c r="V61" s="136"/>
      <c r="W61" s="136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9"/>
    </row>
    <row r="62" spans="3:35" ht="15"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140" t="s">
        <v>12</v>
      </c>
      <c r="AG62" s="141"/>
      <c r="AH62" s="141"/>
      <c r="AI62" s="142">
        <f>SUM(AI40:AI61)</f>
        <v>33250</v>
      </c>
    </row>
    <row r="63" spans="3:35" ht="20" thickBot="1"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4"/>
      <c r="AF63" s="143" t="s">
        <v>16</v>
      </c>
      <c r="AG63" s="144"/>
      <c r="AH63" s="145"/>
      <c r="AI63" s="146">
        <f>AI38+AI62</f>
        <v>124958.87551000001</v>
      </c>
    </row>
    <row r="64" spans="3:35" ht="15"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5"/>
      <c r="Q64" s="63"/>
      <c r="R64" s="63"/>
      <c r="S64" s="63"/>
      <c r="T64" s="63"/>
      <c r="U64" s="63"/>
      <c r="V64" s="63"/>
      <c r="W64" s="65"/>
      <c r="X64" s="63"/>
      <c r="Y64" s="66"/>
      <c r="Z64" s="63"/>
      <c r="AA64" s="63"/>
      <c r="AB64" s="67"/>
    </row>
    <row r="65" spans="3:28" ht="15"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5"/>
      <c r="Q65" s="63"/>
      <c r="R65" s="63"/>
      <c r="S65" s="63"/>
      <c r="T65" s="63"/>
      <c r="U65" s="63"/>
      <c r="V65" s="63"/>
      <c r="W65" s="65"/>
      <c r="X65" s="63"/>
      <c r="Y65" s="66"/>
      <c r="Z65" s="63"/>
      <c r="AA65" s="63"/>
      <c r="AB65" s="67"/>
    </row>
    <row r="66" spans="3:28" ht="15"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5"/>
      <c r="Q66" s="63"/>
      <c r="R66" s="63"/>
      <c r="S66" s="63"/>
      <c r="T66" s="63"/>
      <c r="U66" s="63"/>
      <c r="V66" s="63"/>
      <c r="W66" s="65"/>
      <c r="X66" s="63"/>
      <c r="Y66" s="66"/>
      <c r="Z66" s="63"/>
      <c r="AA66" s="63"/>
      <c r="AB66" s="67"/>
    </row>
    <row r="67" spans="3:28" ht="15"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5"/>
      <c r="Q67" s="63"/>
      <c r="R67" s="63"/>
      <c r="S67" s="63"/>
      <c r="T67" s="63"/>
      <c r="U67" s="63"/>
      <c r="V67" s="63"/>
      <c r="W67" s="65"/>
      <c r="X67" s="63"/>
      <c r="Y67" s="66"/>
      <c r="Z67" s="63"/>
      <c r="AA67" s="63"/>
      <c r="AB67" s="67"/>
    </row>
    <row r="68" spans="3:28" ht="15"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5"/>
      <c r="Q68" s="63"/>
      <c r="R68" s="63"/>
      <c r="S68" s="63"/>
      <c r="T68" s="63"/>
      <c r="U68" s="63"/>
      <c r="V68" s="63"/>
      <c r="W68" s="65"/>
      <c r="X68" s="63"/>
      <c r="Y68" s="66"/>
      <c r="Z68" s="63"/>
      <c r="AA68" s="63"/>
      <c r="AB68" s="67"/>
    </row>
    <row r="69" spans="3:28" ht="15"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5"/>
      <c r="Q69" s="63"/>
      <c r="R69" s="63"/>
      <c r="S69" s="63"/>
      <c r="T69" s="63"/>
      <c r="U69" s="63"/>
      <c r="V69" s="63"/>
      <c r="W69" s="65"/>
      <c r="X69" s="63"/>
      <c r="Y69" s="66"/>
      <c r="Z69" s="63"/>
      <c r="AA69" s="63"/>
      <c r="AB69" s="67"/>
    </row>
    <row r="90" spans="2:30" ht="23" customHeight="1">
      <c r="B90" s="63"/>
      <c r="AC90" s="63"/>
      <c r="AD90" s="63"/>
    </row>
    <row r="91" spans="2:30" ht="21" customHeight="1">
      <c r="B91" s="63"/>
      <c r="AC91" s="63"/>
      <c r="AD91" s="63"/>
    </row>
    <row r="92" spans="2:30">
      <c r="B92" s="63"/>
      <c r="AC92" s="63"/>
      <c r="AD92" s="63"/>
    </row>
    <row r="93" spans="2:30">
      <c r="B93" s="63"/>
      <c r="AC93" s="63"/>
      <c r="AD93" s="63"/>
    </row>
    <row r="94" spans="2:30">
      <c r="B94" s="63"/>
      <c r="AC94" s="63"/>
      <c r="AD94" s="63"/>
    </row>
    <row r="95" spans="2:30">
      <c r="B95" s="63"/>
      <c r="AC95" s="63"/>
      <c r="AD95" s="63"/>
    </row>
    <row r="96" spans="2:30">
      <c r="B96" s="63"/>
      <c r="AC96" s="63"/>
      <c r="AD96" s="63"/>
    </row>
    <row r="97" spans="2:30">
      <c r="B97" s="63"/>
      <c r="AC97" s="63"/>
      <c r="AD97" s="63"/>
    </row>
    <row r="98" spans="2:30">
      <c r="B98" s="63"/>
      <c r="AC98" s="63"/>
      <c r="AD98" s="63"/>
    </row>
    <row r="99" spans="2:30">
      <c r="B99" s="63"/>
      <c r="AC99" s="63"/>
      <c r="AD99" s="63"/>
    </row>
    <row r="100" spans="2:30">
      <c r="B100" s="63"/>
      <c r="AC100" s="63"/>
      <c r="AD100" s="63"/>
    </row>
  </sheetData>
  <phoneticPr fontId="20"/>
  <printOptions horizontalCentered="1" verticalCentered="1"/>
  <pageMargins left="0.3" right="0.3" top="0.5" bottom="0.5" header="0.42" footer="0.42"/>
  <pageSetup scale="41" orientation="portrait" horizontalDpi="4294967292" verticalDpi="4294967292"/>
  <extLst>
    <ext xmlns:mx="http://schemas.microsoft.com/office/mac/excel/2008/main" uri="{64002731-A6B0-56B0-2670-7721B7C09600}">
      <mx:PLV Mode="0" OnePage="0" WScale="6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Breakdown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 User</dc:creator>
  <cp:lastModifiedBy>Lester Cohen</cp:lastModifiedBy>
  <cp:lastPrinted>2016-10-14T02:43:22Z</cp:lastPrinted>
  <dcterms:created xsi:type="dcterms:W3CDTF">2009-09-16T18:13:49Z</dcterms:created>
  <dcterms:modified xsi:type="dcterms:W3CDTF">2017-11-29T22:37:56Z</dcterms:modified>
</cp:coreProperties>
</file>